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sy365.sharepoint.com/sites/Finance/Shared Documents/epubcheck funds/"/>
    </mc:Choice>
  </mc:AlternateContent>
  <xr:revisionPtr revIDLastSave="17" documentId="8_{4EEC7F52-78FC-4FD5-BE90-BAC5E1F364BD}" xr6:coauthVersionLast="45" xr6:coauthVersionMax="45" xr10:uidLastSave="{205F8A7A-7207-45F6-9AA3-0C3560F5F9A8}"/>
  <bookViews>
    <workbookView xWindow="-120" yWindow="-120" windowWidth="38640" windowHeight="21240" xr2:uid="{00000000-000D-0000-FFFF-FFFF00000000}"/>
  </bookViews>
  <sheets>
    <sheet name="Fundraising tracking sheet" sheetId="1" r:id="rId1"/>
    <sheet name="Payments tracking sheet" sheetId="3" r:id="rId2"/>
    <sheet name="Log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8" i="1" l="1"/>
  <c r="Q47" i="1"/>
  <c r="C3" i="1" l="1"/>
  <c r="E52" i="1"/>
  <c r="Q42" i="1" l="1"/>
  <c r="Q52" i="1" s="1"/>
  <c r="P46" i="1"/>
  <c r="P41" i="1" l="1"/>
  <c r="P40" i="1" l="1"/>
  <c r="P37" i="1" l="1"/>
  <c r="C4" i="3" l="1"/>
  <c r="P38" i="1" l="1"/>
  <c r="P36" i="1" l="1"/>
  <c r="P23" i="1" l="1"/>
  <c r="P35" i="1"/>
  <c r="P34" i="1"/>
  <c r="P33" i="1" l="1"/>
  <c r="P32" i="1" l="1"/>
  <c r="P31" i="1"/>
  <c r="P30" i="1"/>
  <c r="P29" i="1"/>
  <c r="P28" i="1"/>
  <c r="P27" i="1" l="1"/>
  <c r="P26" i="1"/>
  <c r="P25" i="1"/>
  <c r="F15" i="3" l="1"/>
  <c r="I15" i="3"/>
  <c r="C3" i="3" s="1"/>
  <c r="C7" i="1" s="1"/>
  <c r="P13" i="1" l="1"/>
  <c r="P24" i="1" l="1"/>
  <c r="C5" i="1" s="1"/>
  <c r="P52" i="1" l="1"/>
  <c r="C6" i="1" s="1"/>
  <c r="C8" i="1" s="1"/>
  <c r="O22" i="1"/>
  <c r="O16" i="1"/>
  <c r="O52" i="1" l="1"/>
  <c r="C4" i="1"/>
</calcChain>
</file>

<file path=xl/sharedStrings.xml><?xml version="1.0" encoding="utf-8"?>
<sst xmlns="http://schemas.openxmlformats.org/spreadsheetml/2006/main" count="883" uniqueCount="391">
  <si>
    <t>FName</t>
  </si>
  <si>
    <t>LName</t>
  </si>
  <si>
    <t>Org</t>
  </si>
  <si>
    <t>Payment</t>
  </si>
  <si>
    <t>Value</t>
  </si>
  <si>
    <t>email</t>
  </si>
  <si>
    <t>charity reciept</t>
  </si>
  <si>
    <t>Logo contact</t>
  </si>
  <si>
    <t>Date-Time</t>
  </si>
  <si>
    <t>IP</t>
  </si>
  <si>
    <t>Address</t>
  </si>
  <si>
    <t>Rachel</t>
  </si>
  <si>
    <t>Comerford</t>
  </si>
  <si>
    <t>Macmillan Learning</t>
  </si>
  <si>
    <t>Pay by invoice</t>
  </si>
  <si>
    <t>Rachel.Comerford@macmillan.com</t>
  </si>
  <si>
    <t>Yes - please send me a charity donation receipt</t>
  </si>
  <si>
    <t>Credit this donation and display our logo</t>
  </si>
  <si>
    <t>September 13, 2018 at 2:09 pm</t>
  </si>
  <si>
    <t>38.96.135.6</t>
  </si>
  <si>
    <t>1 New York Plaza, Suite 4500 Suite 4500 New York NY 10004 United States</t>
  </si>
  <si>
    <t>Garth</t>
  </si>
  <si>
    <t>Conboy</t>
  </si>
  <si>
    <t>Google</t>
  </si>
  <si>
    <t>garth@google.com</t>
  </si>
  <si>
    <t>September 13, 2018 at 3:02 pm</t>
  </si>
  <si>
    <t>207.198.105.23</t>
  </si>
  <si>
    <t>19510 Jamboree Road Irvine Irvine CA 92612 United States</t>
  </si>
  <si>
    <t>Richard</t>
  </si>
  <si>
    <t>Orme</t>
  </si>
  <si>
    <t>DAISY Consortium</t>
  </si>
  <si>
    <t>rorme@daisy.org</t>
  </si>
  <si>
    <t>September 13, 2018 at 3:52 pm</t>
  </si>
  <si>
    <t>176.12.107.140</t>
  </si>
  <si>
    <t>Grubenstrasse 12 Zurich CH-8045 Switzerland</t>
  </si>
  <si>
    <t>Ruth</t>
  </si>
  <si>
    <t>Tait</t>
  </si>
  <si>
    <t>sole proprietor</t>
  </si>
  <si>
    <t>Pay now with PayPal</t>
  </si>
  <si>
    <t>artbyrt@gmail.com</t>
  </si>
  <si>
    <t>This donation should be listed as anonymous</t>
  </si>
  <si>
    <t>September 17, 2018 at 9:56 pm</t>
  </si>
  <si>
    <t>142.118.188.106</t>
  </si>
  <si>
    <t>14 Panama Ave Ottawa Ontario K2H7R2 Canada</t>
  </si>
  <si>
    <t>ruth</t>
  </si>
  <si>
    <t>tait</t>
  </si>
  <si>
    <t>September 17, 2018 at 9:59 pm</t>
  </si>
  <si>
    <t>test</t>
  </si>
  <si>
    <t>just testing</t>
  </si>
  <si>
    <t>dave@outervations.com</t>
  </si>
  <si>
    <t>September 18, 2018 at 4:38 pm</t>
  </si>
  <si>
    <t>86.187.165.195</t>
  </si>
  <si>
    <t>Marianne</t>
  </si>
  <si>
    <t>Gulstad</t>
  </si>
  <si>
    <t>Publizon A/S</t>
  </si>
  <si>
    <t>mgp@publizon.dk</t>
  </si>
  <si>
    <t>September 19, 2018 at 12:23 pm</t>
  </si>
  <si>
    <t>5.103.31.21</t>
  </si>
  <si>
    <t>Frederiksgade 74, 1.tv. Aarhus C 8000 Denmark</t>
  </si>
  <si>
    <t>Value of pledges:</t>
  </si>
  <si>
    <t>No. of pledges:</t>
  </si>
  <si>
    <t>No. of donations received:</t>
  </si>
  <si>
    <t>charity receipt</t>
  </si>
  <si>
    <t>Date invoice sent</t>
  </si>
  <si>
    <t>Date funds received</t>
  </si>
  <si>
    <t>Comments</t>
  </si>
  <si>
    <t>Wire transfer</t>
  </si>
  <si>
    <t>Date receipt and thank you  sent</t>
  </si>
  <si>
    <t>Tzviya</t>
  </si>
  <si>
    <t>Siegman</t>
  </si>
  <si>
    <t>Wiley</t>
  </si>
  <si>
    <t>tsiegman@wiley.com</t>
  </si>
  <si>
    <t>September 27, 2018 at 7:22 pm</t>
  </si>
  <si>
    <t>199.168.151.90</t>
  </si>
  <si>
    <t>111 River St Hoboken NJ 07030 United States</t>
  </si>
  <si>
    <t>Luc</t>
  </si>
  <si>
    <t>Audrain</t>
  </si>
  <si>
    <t>Hachette Livre</t>
  </si>
  <si>
    <t>laudrain@hachette-livre.fr</t>
  </si>
  <si>
    <t>September 28, 2018 at 10:53 am</t>
  </si>
  <si>
    <t>195.81.225.200</t>
  </si>
  <si>
    <t>58, rue Jean Bleuzen Vanves 92170 France</t>
  </si>
  <si>
    <t>Nachiket</t>
  </si>
  <si>
    <t>Paratkar</t>
  </si>
  <si>
    <t>LearningMate Solutions Inc</t>
  </si>
  <si>
    <t>Pay by check or wire transfer</t>
  </si>
  <si>
    <t>nachiket.paratkar@learningmate.com</t>
  </si>
  <si>
    <t>October 9, 2018 at 6:45 pm</t>
  </si>
  <si>
    <t>24.185.32.144</t>
  </si>
  <si>
    <t>880 Third Ave 18th Floor New York NY 10022 United States</t>
  </si>
  <si>
    <t>Mukesh</t>
  </si>
  <si>
    <t>Sharma</t>
  </si>
  <si>
    <t>QA InfoTech</t>
  </si>
  <si>
    <t>mukesh@qainfotech.com</t>
  </si>
  <si>
    <t>October 11, 2018 at 7:17 am</t>
  </si>
  <si>
    <t>115.113.54.2</t>
  </si>
  <si>
    <t>32985 Hamilton Court, Farmington Hills Michigan 48334 United States</t>
  </si>
  <si>
    <t>Junko</t>
  </si>
  <si>
    <t>Kamata</t>
  </si>
  <si>
    <t>Voyager Japan, Inc.</t>
  </si>
  <si>
    <t>kamata@voyager.co.jp</t>
  </si>
  <si>
    <t>October 11, 2018 at 8:30 am</t>
  </si>
  <si>
    <t>113.32.176.18</t>
  </si>
  <si>
    <t>5-41-14, Jungumae Shibuya-ku Tokyo 150-0001 Japan</t>
  </si>
  <si>
    <t>October 11, 2018 at 1:42 pm</t>
  </si>
  <si>
    <t>32985 Hamilton Court East, Suite 121, Farmington Hills Michigan 48334 United States</t>
  </si>
  <si>
    <t>Net funds received</t>
  </si>
  <si>
    <t>Transaction fees</t>
  </si>
  <si>
    <t>Net value of donations received:</t>
  </si>
  <si>
    <t>Liisa</t>
  </si>
  <si>
    <t>McCloy-Kelley</t>
  </si>
  <si>
    <t>Penguin Random House</t>
  </si>
  <si>
    <t>lmccloy-kelley@penguinrandomhouse.com</t>
  </si>
  <si>
    <t>October 18, 2018 at 2:26 pm</t>
  </si>
  <si>
    <t>170.171.10.43</t>
  </si>
  <si>
    <t>1745 Broadway New York NY 10019 United States</t>
  </si>
  <si>
    <t>WIRE TRANSFER 1/HACHETTE LIVRE 0210 0001810FT03</t>
  </si>
  <si>
    <t>INV-305</t>
  </si>
  <si>
    <t>This was an internal transfer</t>
  </si>
  <si>
    <t>Sue</t>
  </si>
  <si>
    <t>Carlson</t>
  </si>
  <si>
    <t>W. W. Norton</t>
  </si>
  <si>
    <t>scarlson@wwnorton.com</t>
  </si>
  <si>
    <t>October 24, 2018 at 5:33 pm</t>
  </si>
  <si>
    <t>104.218.140.130</t>
  </si>
  <si>
    <t>500 Fifth Ave New York NY 10110 United States</t>
  </si>
  <si>
    <t>Duplicate entry on the form, one payment received. Paypal Transaction ID: 2BJ01361HX039074F</t>
  </si>
  <si>
    <t>Paypal Transaction ID: 82E31215504338626</t>
  </si>
  <si>
    <t>-</t>
  </si>
  <si>
    <t>Cheque deposited by Gail Kerscher</t>
  </si>
  <si>
    <t>Katy</t>
  </si>
  <si>
    <t>Mehrtens</t>
  </si>
  <si>
    <t>Lumina Datamatics, Inc.</t>
  </si>
  <si>
    <t>November 7, 2018 at 3:21 pm</t>
  </si>
  <si>
    <t>73.100.107.237</t>
  </si>
  <si>
    <t>INV -310</t>
  </si>
  <si>
    <t>4 Collins Ave Plymouth MA 02360 United States</t>
  </si>
  <si>
    <t>Leslie</t>
  </si>
  <si>
    <t>Hulse</t>
  </si>
  <si>
    <t>HarperCollins Publishers</t>
  </si>
  <si>
    <t>leslie.hulse@harpercollins.com</t>
  </si>
  <si>
    <t>November 9, 2018 at 8:31 pm</t>
  </si>
  <si>
    <t>199.201.7.18</t>
  </si>
  <si>
    <t>195 Broadway 22nd floor New York NY 10007 United States</t>
  </si>
  <si>
    <t>INV-312</t>
  </si>
  <si>
    <t xml:space="preserve">Rick </t>
  </si>
  <si>
    <t>Johnson</t>
  </si>
  <si>
    <t>rick.johnson@vitalsource.com</t>
  </si>
  <si>
    <t>Vitalsource</t>
  </si>
  <si>
    <t>174.16.43.218</t>
  </si>
  <si>
    <t>November 14, 2018 at 1:03 am</t>
  </si>
  <si>
    <t>227 Fayetteville Street Suite #400 Raleigh NC 27601 United States</t>
  </si>
  <si>
    <t>INV-313</t>
  </si>
  <si>
    <t>katy.mehrtens@luminad.com</t>
  </si>
  <si>
    <t>Rick</t>
  </si>
  <si>
    <t>VitalSource</t>
  </si>
  <si>
    <t>EPUBCheck fundraising tracking sheet</t>
  </si>
  <si>
    <t>INV -286 - Payment chased 05/12/2018</t>
  </si>
  <si>
    <t>Amount drawn down</t>
  </si>
  <si>
    <t>Cash balance</t>
  </si>
  <si>
    <t>Jonathan</t>
  </si>
  <si>
    <t>Beck</t>
  </si>
  <si>
    <t>Verlag C.H.Beck oHG</t>
  </si>
  <si>
    <t>jonathan.beck@beck.de</t>
  </si>
  <si>
    <t>December 17, 2018 at 3:23 pm</t>
  </si>
  <si>
    <t>88.217.202.2</t>
  </si>
  <si>
    <t>Wilhelmstrasse 9 Muenchen 80801 Germany</t>
  </si>
  <si>
    <t>INV-291 Deposit: WIRE TRANSFER JOHN WILEY &amp; SONS INC 0430 0009621FT03</t>
  </si>
  <si>
    <t>Thorsten</t>
  </si>
  <si>
    <t>Schreiber</t>
  </si>
  <si>
    <t>Libreka GmbH &amp; Co. KG</t>
  </si>
  <si>
    <t>t.schreiber@libreka.de</t>
  </si>
  <si>
    <t>January 15, 2019 at 2:22 pm</t>
  </si>
  <si>
    <t>95.90.192.13</t>
  </si>
  <si>
    <t>Schwarzburger Chaussee 74 Rudolstadt 07407 Germany</t>
  </si>
  <si>
    <t>Zeilenwert GmbH</t>
  </si>
  <si>
    <t>ts@zeilenwert.de</t>
  </si>
  <si>
    <t>January 15, 2019 at 2:24 pm</t>
  </si>
  <si>
    <t>Paypal Transaction ID: 86021688RB2898152. Sent as personal payment, no fees.</t>
  </si>
  <si>
    <t>Paypal Transaction ID: 0HL72852WT589551K. Sent as personal payment, no fees.</t>
  </si>
  <si>
    <t>Libreka GmbH</t>
  </si>
  <si>
    <t>Narrative</t>
  </si>
  <si>
    <t>MOU EPUBCheck fundraising, paragraph 2.8, fundraising set up costs</t>
  </si>
  <si>
    <t>Milestone 1.1: Maintenance release - EpubCheck 4.1</t>
  </si>
  <si>
    <t>Phase 1</t>
  </si>
  <si>
    <t>Phase 2</t>
  </si>
  <si>
    <t>Phase 3</t>
  </si>
  <si>
    <t>Milestone 1.2: Implementation of EPUB 3.2. Alpha January 2019</t>
  </si>
  <si>
    <t>Payment release schedule</t>
  </si>
  <si>
    <t>March 2019</t>
  </si>
  <si>
    <t>May 2020</t>
  </si>
  <si>
    <t>EPUBCheck payments tracking sheet</t>
  </si>
  <si>
    <t>Maintenance release for important issues and updating EPUBCheck to EPUB 3.2</t>
  </si>
  <si>
    <t>Cleanup, documentation, refactoring and media overlays support</t>
  </si>
  <si>
    <t>HTML checker prototype</t>
  </si>
  <si>
    <t>Schedule</t>
  </si>
  <si>
    <t>Milestone</t>
  </si>
  <si>
    <t>Nov 2018</t>
  </si>
  <si>
    <t>alpha Jan 2019; beta Feb 2019; stable updated for 3.2 Mar 2019</t>
  </si>
  <si>
    <t>Start</t>
  </si>
  <si>
    <t>Oct 2018</t>
  </si>
  <si>
    <t>Milestone 2.1: Test suite cleanup and refactoring</t>
  </si>
  <si>
    <t>Milestone 2.2: New API, documentation and Media Overlays support</t>
  </si>
  <si>
    <t>Amount due</t>
  </si>
  <si>
    <t>New test suite: July 2019</t>
  </si>
  <si>
    <t>March 2020</t>
  </si>
  <si>
    <t>November 2018 (upon start of Phase 1)</t>
  </si>
  <si>
    <t>January 2019 (upon completion of Phase 1)</t>
  </si>
  <si>
    <r>
      <t xml:space="preserve">March 2019: </t>
    </r>
    <r>
      <rPr>
        <sz val="11"/>
        <color theme="1"/>
        <rFont val="Calibri"/>
        <family val="2"/>
        <scheme val="minor"/>
      </rPr>
      <t>Milestone payment upon start of phase 2.1</t>
    </r>
  </si>
  <si>
    <r>
      <t>July 2019:</t>
    </r>
    <r>
      <rPr>
        <sz val="11"/>
        <color theme="1"/>
        <rFont val="Calibri"/>
        <family val="2"/>
        <scheme val="minor"/>
      </rPr>
      <t xml:space="preserve"> Milestone payment upon completion of phase 2.1</t>
    </r>
  </si>
  <si>
    <r>
      <t>Nov/Dec 2019:</t>
    </r>
    <r>
      <rPr>
        <sz val="11"/>
        <color theme="1"/>
        <rFont val="Calibri"/>
        <family val="2"/>
        <scheme val="minor"/>
      </rPr>
      <t xml:space="preserve"> Milestone payment upon completion of phase 2.2</t>
    </r>
  </si>
  <si>
    <r>
      <t>March 2020:</t>
    </r>
    <r>
      <rPr>
        <sz val="11"/>
        <color theme="1"/>
        <rFont val="Calibri"/>
        <family val="2"/>
        <scheme val="minor"/>
      </rPr>
      <t xml:space="preserve"> Milestone payment upon completion of phase 3</t>
    </r>
  </si>
  <si>
    <t>Nov/Dec 2019 Consolidated public API, new website and Media Overlays support</t>
  </si>
  <si>
    <t>Actual transfer date</t>
  </si>
  <si>
    <t>Actual transfer amount</t>
  </si>
  <si>
    <t>Prototype of HTML Checker</t>
  </si>
  <si>
    <t>Jan 2020</t>
  </si>
  <si>
    <t>Maintenance</t>
  </si>
  <si>
    <t>Ongoing</t>
  </si>
  <si>
    <t xml:space="preserve">May 2020 EPUBCheck Maintenance release </t>
  </si>
  <si>
    <t>Approval from the Publishing Steering Committee on Friday January 25th</t>
  </si>
  <si>
    <t>Approval from the Publishing Steering Committee on Friday November 30th</t>
  </si>
  <si>
    <t>Total amount drawn down</t>
  </si>
  <si>
    <t>Total of future payments in schedule</t>
  </si>
  <si>
    <t>mike.groth@cenveo.com</t>
  </si>
  <si>
    <t>Mike</t>
  </si>
  <si>
    <t>Groth</t>
  </si>
  <si>
    <t>Cenveo Publisher Services</t>
  </si>
  <si>
    <t>February 5, 2019 at 7:08 pm</t>
  </si>
  <si>
    <t>5457 Twin Knolls Road Suite 200 Columbia MD 21045 United States</t>
  </si>
  <si>
    <t>108.49.112.177</t>
  </si>
  <si>
    <t>Paypal Transaction ID: 2DA93085C45787804</t>
  </si>
  <si>
    <t>Stripe payment id ch_1E44iRJnfDxl9A2a4A43bgYh</t>
  </si>
  <si>
    <t>Noah</t>
  </si>
  <si>
    <t>Genner</t>
  </si>
  <si>
    <t>BookNet Canada</t>
  </si>
  <si>
    <t>ngenner@booknetcanada.ca</t>
  </si>
  <si>
    <t>March 5, 2019 at 2:59 pm</t>
  </si>
  <si>
    <t>206.223.179.170</t>
  </si>
  <si>
    <t>401 Richmond St. West Suite 376 Toronto ON m5v1x3 Canada</t>
  </si>
  <si>
    <t>Paypal Transaction ID: 7VJ19425HC830111D</t>
  </si>
  <si>
    <t>142.120.126.245</t>
  </si>
  <si>
    <t>March 12, 2019 at 2:42 pm</t>
  </si>
  <si>
    <t>Stripe payment id ch_1EDDDCJnfDxl9A2av2ne5KtR</t>
  </si>
  <si>
    <t>Stripe payment ch_1DBqXoJnfDxl9A2aOFuPAYae</t>
  </si>
  <si>
    <t>talking pictures</t>
  </si>
  <si>
    <t>14 Panama Ave, Ottawa, Ontario K2H7R2, Canada</t>
  </si>
  <si>
    <t>Wendy</t>
  </si>
  <si>
    <t>Reid</t>
  </si>
  <si>
    <t>Rakuten Kobo Inc.</t>
  </si>
  <si>
    <t>wendy.reid@rakuten.com</t>
  </si>
  <si>
    <t>March 18, 2019 at 9:43 pm</t>
  </si>
  <si>
    <t>75.98.196.98</t>
  </si>
  <si>
    <t>135 Liberty Street Suite 101 Toronto Ontario M6K 1A7 Canada</t>
  </si>
  <si>
    <t>Carsten</t>
  </si>
  <si>
    <t>Schwab</t>
  </si>
  <si>
    <t>Diogenes Verlag AG</t>
  </si>
  <si>
    <t xml:space="preserve"> cs@diogenes.ch</t>
  </si>
  <si>
    <t>March 20, 2019 at 8:02 am</t>
  </si>
  <si>
    <t>195.250.41.241</t>
  </si>
  <si>
    <t>Sprecherstrasse 8 Zürich 8032 Switzerland</t>
  </si>
  <si>
    <t>Gross amount received</t>
  </si>
  <si>
    <t>INV-307 - Payment chased 05/12/2018. Cheque deposited by GK</t>
  </si>
  <si>
    <t>Customink</t>
  </si>
  <si>
    <t>Fundraising</t>
  </si>
  <si>
    <t>iris.febres@gmail.com</t>
  </si>
  <si>
    <t>April 18, 2019 at 7:27 pm</t>
  </si>
  <si>
    <t>70.165.87.34</t>
  </si>
  <si>
    <t>2910 District Ave FAIRFAX VA 22031 United States</t>
  </si>
  <si>
    <t>cs@diogenes.ch</t>
  </si>
  <si>
    <t>Paypal Transaction ID: 8KM775121Y664511T</t>
  </si>
  <si>
    <t>Pagina gmbh publication technologies</t>
  </si>
  <si>
    <t>Tobias</t>
  </si>
  <si>
    <t>Ott</t>
  </si>
  <si>
    <t xml:space="preserve"> tobias.ott@pagina.gmbh</t>
  </si>
  <si>
    <t>April 29, 2019 at 3:45 pm</t>
  </si>
  <si>
    <t>5.158.180.100</t>
  </si>
  <si>
    <t>Herrenberger Straße 51 Tuebingen 72070 Germany</t>
  </si>
  <si>
    <t>Oliver</t>
  </si>
  <si>
    <t>Konow</t>
  </si>
  <si>
    <t>blog@oliver-konow.de</t>
  </si>
  <si>
    <t>Credit this donation but do not show our logo</t>
  </si>
  <si>
    <t>82.127.134.16</t>
  </si>
  <si>
    <t>April 29, 2019 at 5:40 pm</t>
  </si>
  <si>
    <t>Inv - 396</t>
  </si>
  <si>
    <t>pagina gmbh publication technologies</t>
  </si>
  <si>
    <t>tobias.ott@pagina.gmbh</t>
  </si>
  <si>
    <t>Germany</t>
  </si>
  <si>
    <t>Approval from the Publishing Steering Committee 29 April 2019 (Luc Audrain )</t>
  </si>
  <si>
    <t>Inv - 395 Stripe payment id card_1EhEdYJnfDxl9A2aYPIrlar3</t>
  </si>
  <si>
    <t>N/A</t>
  </si>
  <si>
    <t>Yoshizawa</t>
  </si>
  <si>
    <t>Shinichi</t>
  </si>
  <si>
    <t>yoshizawa@ebpaj.jp</t>
  </si>
  <si>
    <t>The Electronic Book Publishers Association of Japan</t>
  </si>
  <si>
    <t>July 25, 2019 at 4:28 am</t>
  </si>
  <si>
    <t>162.193.84.108</t>
  </si>
  <si>
    <t xml:space="preserve">Otowa YK Bild. 6F 1-17-14 Otowa Bunkyo-ku Tokyo 112-0013 Japan Tokyo </t>
  </si>
  <si>
    <t>Inv - 409</t>
  </si>
  <si>
    <t>Approval from the Publishing Steering Committee on Friday August 23rd 2019</t>
  </si>
  <si>
    <t>INV - 386. Reference: Deposit: WIRE TRANSFER DIOGENES VERLAG AG 0210 0008958FT03</t>
  </si>
  <si>
    <t>INV - 385. Reference: Deposit: WIRE TRANSFER RAKUTEN KOBO INC 0210 0001841FT03</t>
  </si>
  <si>
    <t>PCA</t>
  </si>
  <si>
    <t>herve@pca-prod.fr</t>
  </si>
  <si>
    <t>Robin</t>
  </si>
  <si>
    <t>Herve</t>
  </si>
  <si>
    <t>November 21, 2019 at 3:58 pm</t>
  </si>
  <si>
    <t>81.250.170.154</t>
  </si>
  <si>
    <t>Espaces oceane, 10, rue jack London Nantes 44400 France</t>
  </si>
  <si>
    <t>Inv - 435. Stripe payment pm_1FhcSzJnfDxl9A2ajBfTwl81</t>
  </si>
  <si>
    <t>7 RUE DE FIVES VILLENEUVE D ASCQ 59650 France</t>
  </si>
  <si>
    <t>Nord Compo</t>
  </si>
  <si>
    <t>pmourant@hgnc.fr</t>
  </si>
  <si>
    <t>195.5.202.163</t>
  </si>
  <si>
    <t>December 9, 2019 at 5:15 pm</t>
  </si>
  <si>
    <t>Lutic</t>
  </si>
  <si>
    <t>Jean Baptiste</t>
  </si>
  <si>
    <t>joshua@firebrandtech.com</t>
  </si>
  <si>
    <t xml:space="preserve">Joshua </t>
  </si>
  <si>
    <t>Tallent</t>
  </si>
  <si>
    <t>Firebrand Technologies</t>
  </si>
  <si>
    <t>128.92.33.98</t>
  </si>
  <si>
    <t>December 11, 2019 at 4:31 am</t>
  </si>
  <si>
    <t>44 Merrimac Street Newburyport Massachusetts 01950 United States</t>
  </si>
  <si>
    <t>Inv- 438</t>
  </si>
  <si>
    <t>Inv -437 - wire transfer to First Interstate Bank</t>
  </si>
  <si>
    <t xml:space="preserve"> j-yoshii@kodansha.co.jp</t>
  </si>
  <si>
    <t>December 18, 2019 at 3:12 am</t>
  </si>
  <si>
    <t>165.76.142.193</t>
  </si>
  <si>
    <t>Inv-442</t>
  </si>
  <si>
    <t>5322 Endo, Fujisawa, Kanagawa 252-0882 Japan</t>
  </si>
  <si>
    <t>Advanced Publishing Lab. Keio Research Institute at SFC</t>
  </si>
  <si>
    <t>Yoshii</t>
  </si>
  <si>
    <t>Junichi</t>
  </si>
  <si>
    <t>marion.berthaut@mobidys.fr</t>
  </si>
  <si>
    <t>January 5, 2020 at 1:34 pm</t>
  </si>
  <si>
    <t>90.93.154.207</t>
  </si>
  <si>
    <t>106 route de Gachet nantes France 44300 France</t>
  </si>
  <si>
    <t>MOBiDYS</t>
  </si>
  <si>
    <t>Marion</t>
  </si>
  <si>
    <t>Berthaut</t>
  </si>
  <si>
    <t>Inv- 449</t>
  </si>
  <si>
    <t>Otowa YK Bild. 6F 1-17-14 Otowa Bunkyo-ku Tokyo 112-0013 Japan Tokyo 112-0013 Japan</t>
  </si>
  <si>
    <t>JEAN BAPTISTE</t>
  </si>
  <si>
    <t>LUTIC</t>
  </si>
  <si>
    <t>NORD COMPO</t>
  </si>
  <si>
    <t>Joshua</t>
  </si>
  <si>
    <t>j-yoshii@kodansha.co.jp</t>
  </si>
  <si>
    <t>Apple</t>
  </si>
  <si>
    <t>David</t>
  </si>
  <si>
    <t>Singer</t>
  </si>
  <si>
    <t>January 17, 2020 at 9:01 am</t>
  </si>
  <si>
    <t>194.78.174.206</t>
  </si>
  <si>
    <t>One Apple Park Way Cupertino CA 95014 United States</t>
  </si>
  <si>
    <t>singer@apple.com</t>
  </si>
  <si>
    <t>Yu-Wei</t>
  </si>
  <si>
    <t>Chang</t>
  </si>
  <si>
    <t xml:space="preserve"> yanni.chang@hyweb.com.tw</t>
  </si>
  <si>
    <t xml:space="preserve"> 5F.-6, No.8, Taiyuan 1st St. Zhubei City Hsinchu County 30288 Taiwan</t>
  </si>
  <si>
    <t>Hyweb Technology Co., Ltd.</t>
  </si>
  <si>
    <t>60.250.192.34</t>
  </si>
  <si>
    <t>February 7, 2020 at 6:51 am</t>
  </si>
  <si>
    <t>Inv-459 Paypal Transaction ID: 0SE3072491112230G</t>
  </si>
  <si>
    <t>Lauren</t>
  </si>
  <si>
    <t>Stewart</t>
  </si>
  <si>
    <t>376-401 Richmond Street West BookNet Canada Toronto ON M5V1X3 Canada</t>
  </si>
  <si>
    <t xml:space="preserve"> March 16, 2020 at 6:58 pm</t>
  </si>
  <si>
    <t>jahn@suhrkamp.de</t>
  </si>
  <si>
    <t>Stender</t>
  </si>
  <si>
    <t>Alexandra</t>
  </si>
  <si>
    <t>Suhrkamp Verlag AG</t>
  </si>
  <si>
    <t>Torstraße 44 Berlin 10119 Germany</t>
  </si>
  <si>
    <t xml:space="preserve"> Yes - please send me a charity donation receipt</t>
  </si>
  <si>
    <t>March 20, 2020 at 7:50 am</t>
  </si>
  <si>
    <t>62.96.50.74</t>
  </si>
  <si>
    <t>lstewart@booknetcanada.ca</t>
  </si>
  <si>
    <t>yanni.chang@hyweb.com.tw</t>
  </si>
  <si>
    <t>5F.-6, No.8, Taiyuan 1st St. Zhubei City Hsinchu County 30288 Taiwan</t>
  </si>
  <si>
    <t>March 16, 2020 at 6:58 pm</t>
  </si>
  <si>
    <t>#376-401 Richmond Street West BookNet Canada Toronto ON M5V1X3 Canada</t>
  </si>
  <si>
    <t>Inv -455 - wire transfer to First Interstate Bank</t>
  </si>
  <si>
    <t>CANCELLED</t>
  </si>
  <si>
    <t>klaudia.engel@beck.de</t>
  </si>
  <si>
    <t xml:space="preserve"> May 14, 2020 at 7:20 am</t>
  </si>
  <si>
    <t>92.79.101.164</t>
  </si>
  <si>
    <t>Wilhelmstr 9 München 80801 Germany</t>
  </si>
  <si>
    <t>Inv -533</t>
  </si>
  <si>
    <t>Inv - 527 - Stripe payment pm_1GkSDSJnfDxl9A2aaQBGSpKI</t>
  </si>
  <si>
    <t>Verlag C.H. Beck oHG</t>
  </si>
  <si>
    <t>May 14, 2020 at 7:20 am</t>
  </si>
  <si>
    <t>Note: duplicates and test transactions have been removed. The full log is on another sheet entitled "Log".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</si>
</sst>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4" fontId="0" fillId="0" borderId="0" xfId="0" applyNumberFormat="1"/>
    <xf numFmtId="0" fontId="1" fillId="3" borderId="0" xfId="0" applyFont="1" applyFill="1"/>
    <xf numFmtId="4" fontId="1" fillId="3" borderId="0" xfId="0" applyNumberFormat="1" applyFont="1" applyFill="1"/>
    <xf numFmtId="0" fontId="2" fillId="0" borderId="0" xfId="0" applyFont="1"/>
    <xf numFmtId="0" fontId="0" fillId="4" borderId="1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0" xfId="0" applyFill="1"/>
    <xf numFmtId="4" fontId="0" fillId="4" borderId="5" xfId="0" applyNumberFormat="1" applyFill="1" applyBorder="1"/>
    <xf numFmtId="0" fontId="0" fillId="4" borderId="6" xfId="0" applyFill="1" applyBorder="1"/>
    <xf numFmtId="0" fontId="0" fillId="4" borderId="7" xfId="0" applyFill="1" applyBorder="1"/>
    <xf numFmtId="4" fontId="0" fillId="4" borderId="8" xfId="0" applyNumberFormat="1" applyFill="1" applyBorder="1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3" fontId="0" fillId="4" borderId="3" xfId="0" applyNumberFormat="1" applyFill="1" applyBorder="1"/>
    <xf numFmtId="3" fontId="0" fillId="4" borderId="5" xfId="0" applyNumberFormat="1" applyFill="1" applyBorder="1"/>
    <xf numFmtId="164" fontId="0" fillId="3" borderId="0" xfId="0" applyNumberFormat="1" applyFill="1"/>
    <xf numFmtId="4" fontId="0" fillId="2" borderId="0" xfId="0" applyNumberFormat="1" applyFill="1"/>
    <xf numFmtId="3" fontId="1" fillId="3" borderId="0" xfId="0" applyNumberFormat="1" applyFont="1" applyFill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3" fontId="0" fillId="3" borderId="0" xfId="0" applyNumberFormat="1" applyFill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quotePrefix="1" applyAlignment="1">
      <alignment vertical="top"/>
    </xf>
    <xf numFmtId="164" fontId="0" fillId="0" borderId="0" xfId="0" applyNumberFormat="1" applyAlignment="1">
      <alignment vertical="top"/>
    </xf>
    <xf numFmtId="3" fontId="0" fillId="0" borderId="0" xfId="0" applyNumberFormat="1" applyAlignment="1">
      <alignment vertical="top"/>
    </xf>
    <xf numFmtId="0" fontId="0" fillId="0" borderId="0" xfId="0" quotePrefix="1" applyAlignment="1">
      <alignment vertical="top" wrapText="1"/>
    </xf>
    <xf numFmtId="0" fontId="1" fillId="0" borderId="0" xfId="0" applyFont="1" applyAlignment="1">
      <alignment vertical="top" wrapText="1"/>
    </xf>
    <xf numFmtId="17" fontId="0" fillId="0" borderId="0" xfId="0" quotePrefix="1" applyNumberFormat="1" applyAlignment="1">
      <alignment vertical="top"/>
    </xf>
    <xf numFmtId="3" fontId="0" fillId="4" borderId="0" xfId="0" applyNumberFormat="1" applyFill="1"/>
    <xf numFmtId="0" fontId="0" fillId="5" borderId="0" xfId="0" applyFill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quotePrefix="1" applyFill="1" applyAlignment="1">
      <alignment vertical="top"/>
    </xf>
    <xf numFmtId="3" fontId="0" fillId="5" borderId="0" xfId="0" quotePrefix="1" applyNumberFormat="1" applyFill="1" applyAlignment="1">
      <alignment vertical="top"/>
    </xf>
    <xf numFmtId="0" fontId="4" fillId="5" borderId="9" xfId="0" applyFont="1" applyFill="1" applyBorder="1" applyAlignment="1">
      <alignment vertical="top" wrapText="1"/>
    </xf>
    <xf numFmtId="164" fontId="0" fillId="5" borderId="0" xfId="0" applyNumberFormat="1" applyFill="1" applyAlignment="1">
      <alignment vertical="top"/>
    </xf>
    <xf numFmtId="3" fontId="0" fillId="5" borderId="0" xfId="0" applyNumberFormat="1" applyFill="1" applyAlignment="1">
      <alignment vertical="top"/>
    </xf>
    <xf numFmtId="0" fontId="0" fillId="5" borderId="0" xfId="0" quotePrefix="1" applyFill="1" applyAlignment="1">
      <alignment vertical="top"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0" borderId="0" xfId="0" applyFill="1"/>
    <xf numFmtId="0" fontId="1" fillId="5" borderId="0" xfId="0" applyFont="1" applyFill="1" applyAlignment="1">
      <alignment vertical="top" wrapText="1"/>
    </xf>
    <xf numFmtId="0" fontId="0" fillId="5" borderId="0" xfId="0" applyFill="1" applyBorder="1"/>
    <xf numFmtId="4" fontId="0" fillId="5" borderId="0" xfId="0" applyNumberFormat="1" applyFill="1" applyBorder="1"/>
    <xf numFmtId="0" fontId="0" fillId="5" borderId="0" xfId="0" applyFill="1" applyBorder="1" applyAlignment="1">
      <alignment vertical="center"/>
    </xf>
    <xf numFmtId="164" fontId="0" fillId="5" borderId="0" xfId="0" applyNumberFormat="1" applyFill="1" applyBorder="1"/>
    <xf numFmtId="164" fontId="0" fillId="5" borderId="0" xfId="0" applyNumberFormat="1" applyFill="1" applyBorder="1" applyAlignment="1">
      <alignment horizontal="center" vertical="center"/>
    </xf>
    <xf numFmtId="14" fontId="0" fillId="5" borderId="0" xfId="0" applyNumberFormat="1" applyFill="1" applyBorder="1" applyAlignment="1">
      <alignment vertical="center"/>
    </xf>
    <xf numFmtId="0" fontId="3" fillId="5" borderId="0" xfId="1" applyFill="1" applyBorder="1"/>
    <xf numFmtId="0" fontId="0" fillId="5" borderId="0" xfId="0" applyFill="1" applyBorder="1" applyAlignment="1">
      <alignment vertical="center" wrapText="1"/>
    </xf>
    <xf numFmtId="0" fontId="3" fillId="5" borderId="0" xfId="1" applyFill="1" applyBorder="1" applyAlignment="1">
      <alignment vertical="center" wrapText="1"/>
    </xf>
    <xf numFmtId="0" fontId="0" fillId="5" borderId="0" xfId="0" applyFill="1" applyBorder="1" applyAlignment="1">
      <alignment wrapText="1"/>
    </xf>
    <xf numFmtId="164" fontId="0" fillId="5" borderId="0" xfId="0" applyNumberForma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3" fillId="5" borderId="0" xfId="1" applyFill="1"/>
    <xf numFmtId="0" fontId="5" fillId="0" borderId="0" xfId="0" applyFont="1"/>
    <xf numFmtId="0" fontId="6" fillId="5" borderId="0" xfId="0" applyFont="1" applyFill="1" applyBorder="1" applyAlignment="1">
      <alignment wrapText="1"/>
    </xf>
    <xf numFmtId="0" fontId="6" fillId="7" borderId="0" xfId="0" applyFont="1" applyFill="1" applyBorder="1"/>
    <xf numFmtId="0" fontId="6" fillId="7" borderId="0" xfId="0" applyFont="1" applyFill="1"/>
    <xf numFmtId="4" fontId="6" fillId="7" borderId="0" xfId="0" applyNumberFormat="1" applyFont="1" applyFill="1" applyBorder="1"/>
    <xf numFmtId="0" fontId="7" fillId="7" borderId="0" xfId="1" applyFont="1" applyFill="1" applyBorder="1"/>
    <xf numFmtId="0" fontId="6" fillId="7" borderId="0" xfId="0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164" fontId="6" fillId="7" borderId="0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ck.johnson@vitalsource.com" TargetMode="External"/><Relationship Id="rId13" Type="http://schemas.openxmlformats.org/officeDocument/2006/relationships/hyperlink" Target="mailto:j-yoshii@kodansha.co.jp" TargetMode="External"/><Relationship Id="rId18" Type="http://schemas.openxmlformats.org/officeDocument/2006/relationships/hyperlink" Target="mailto:lstewart@booknetcanada.ca" TargetMode="External"/><Relationship Id="rId3" Type="http://schemas.openxmlformats.org/officeDocument/2006/relationships/hyperlink" Target="mailto:leslie.hulse@harpercollins.com" TargetMode="External"/><Relationship Id="rId7" Type="http://schemas.openxmlformats.org/officeDocument/2006/relationships/hyperlink" Target="mailto:blog@oliver-konow.de" TargetMode="External"/><Relationship Id="rId12" Type="http://schemas.openxmlformats.org/officeDocument/2006/relationships/hyperlink" Target="mailto:joshua@firebrandtech.com" TargetMode="External"/><Relationship Id="rId17" Type="http://schemas.openxmlformats.org/officeDocument/2006/relationships/hyperlink" Target="mailto:jahn@suhrkamp.de" TargetMode="External"/><Relationship Id="rId2" Type="http://schemas.openxmlformats.org/officeDocument/2006/relationships/hyperlink" Target="mailto:katy.mehrtens@luminad.com" TargetMode="External"/><Relationship Id="rId16" Type="http://schemas.openxmlformats.org/officeDocument/2006/relationships/hyperlink" Target="mailto:yanni.chang@hyweb.com.tw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mccloy-kelley@penguinrandomhouse.com" TargetMode="External"/><Relationship Id="rId6" Type="http://schemas.openxmlformats.org/officeDocument/2006/relationships/hyperlink" Target="mailto:tobias.ott@pagina.gmbh" TargetMode="External"/><Relationship Id="rId11" Type="http://schemas.openxmlformats.org/officeDocument/2006/relationships/hyperlink" Target="mailto:pmourant@hgnc.fr" TargetMode="External"/><Relationship Id="rId5" Type="http://schemas.openxmlformats.org/officeDocument/2006/relationships/hyperlink" Target="mailto:cs@diogenes.ch" TargetMode="External"/><Relationship Id="rId15" Type="http://schemas.openxmlformats.org/officeDocument/2006/relationships/hyperlink" Target="mailto:singer@apple.com" TargetMode="External"/><Relationship Id="rId10" Type="http://schemas.openxmlformats.org/officeDocument/2006/relationships/hyperlink" Target="mailto:herve@pca-prod.fr" TargetMode="External"/><Relationship Id="rId19" Type="http://schemas.openxmlformats.org/officeDocument/2006/relationships/hyperlink" Target="mailto:klaudia.engel@beck.de" TargetMode="External"/><Relationship Id="rId4" Type="http://schemas.openxmlformats.org/officeDocument/2006/relationships/hyperlink" Target="mailto:mike.groth@cenveo.com" TargetMode="External"/><Relationship Id="rId9" Type="http://schemas.openxmlformats.org/officeDocument/2006/relationships/hyperlink" Target="mailto:yoshizawa@ebpaj.jp" TargetMode="External"/><Relationship Id="rId14" Type="http://schemas.openxmlformats.org/officeDocument/2006/relationships/hyperlink" Target="mailto:marion.berthaut@mobidys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zoomScale="90" zoomScaleNormal="40" workbookViewId="0"/>
  </sheetViews>
  <sheetFormatPr defaultRowHeight="15" x14ac:dyDescent="0.25"/>
  <cols>
    <col min="1" max="1" width="15.140625" customWidth="1"/>
    <col min="2" max="2" width="16.85546875" customWidth="1"/>
    <col min="3" max="3" width="21.28515625" customWidth="1"/>
    <col min="4" max="4" width="19.42578125" bestFit="1" customWidth="1"/>
    <col min="5" max="5" width="11.5703125" customWidth="1"/>
    <col min="6" max="6" width="33" customWidth="1"/>
    <col min="7" max="7" width="43.5703125" customWidth="1"/>
    <col min="8" max="8" width="39.7109375" customWidth="1"/>
    <col min="9" max="9" width="29.28515625" customWidth="1"/>
    <col min="10" max="10" width="14.85546875" customWidth="1"/>
    <col min="11" max="11" width="47.42578125" customWidth="1"/>
    <col min="12" max="13" width="18" customWidth="1"/>
    <col min="14" max="15" width="18.28515625" customWidth="1"/>
    <col min="16" max="16" width="11.42578125" customWidth="1"/>
    <col min="17" max="17" width="11.7109375" customWidth="1"/>
    <col min="18" max="18" width="109.140625" bestFit="1" customWidth="1"/>
  </cols>
  <sheetData>
    <row r="1" spans="1:18" ht="31.5" x14ac:dyDescent="0.5">
      <c r="A1" s="6" t="s">
        <v>156</v>
      </c>
    </row>
    <row r="3" spans="1:18" x14ac:dyDescent="0.25">
      <c r="A3" s="7" t="s">
        <v>60</v>
      </c>
      <c r="B3" s="8"/>
      <c r="C3" s="20">
        <f>COUNT(E13:E51)</f>
        <v>37</v>
      </c>
    </row>
    <row r="4" spans="1:18" x14ac:dyDescent="0.25">
      <c r="A4" s="9" t="s">
        <v>59</v>
      </c>
      <c r="B4" s="10"/>
      <c r="C4" s="11">
        <f>E52</f>
        <v>128405.14</v>
      </c>
      <c r="E4" s="3"/>
      <c r="F4" s="3"/>
    </row>
    <row r="5" spans="1:18" x14ac:dyDescent="0.25">
      <c r="A5" s="9" t="s">
        <v>61</v>
      </c>
      <c r="B5" s="10"/>
      <c r="C5" s="21">
        <f>COUNT(P13:P51)</f>
        <v>36</v>
      </c>
    </row>
    <row r="6" spans="1:18" x14ac:dyDescent="0.25">
      <c r="A6" s="9" t="s">
        <v>108</v>
      </c>
      <c r="B6" s="10"/>
      <c r="C6" s="11">
        <f>P52</f>
        <v>127416.84999999999</v>
      </c>
      <c r="D6" s="3"/>
    </row>
    <row r="7" spans="1:18" x14ac:dyDescent="0.25">
      <c r="A7" s="9" t="s">
        <v>158</v>
      </c>
      <c r="B7" s="10"/>
      <c r="C7" s="11">
        <f>'Payments tracking sheet'!C3</f>
        <v>79600</v>
      </c>
      <c r="D7" s="3"/>
    </row>
    <row r="8" spans="1:18" x14ac:dyDescent="0.25">
      <c r="A8" s="12" t="s">
        <v>159</v>
      </c>
      <c r="B8" s="13"/>
      <c r="C8" s="14">
        <f>C6-C7</f>
        <v>47816.849999999991</v>
      </c>
    </row>
    <row r="10" spans="1:18" x14ac:dyDescent="0.25">
      <c r="A10" t="s">
        <v>390</v>
      </c>
    </row>
    <row r="12" spans="1:18" s="1" customFormat="1" ht="30" x14ac:dyDescent="0.25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62</v>
      </c>
      <c r="H12" s="2" t="s">
        <v>7</v>
      </c>
      <c r="I12" s="2" t="s">
        <v>8</v>
      </c>
      <c r="J12" s="2" t="s">
        <v>9</v>
      </c>
      <c r="K12" s="2" t="s">
        <v>10</v>
      </c>
      <c r="L12" s="2" t="s">
        <v>63</v>
      </c>
      <c r="M12" s="2" t="s">
        <v>64</v>
      </c>
      <c r="N12" s="2" t="s">
        <v>67</v>
      </c>
      <c r="O12" s="2" t="s">
        <v>261</v>
      </c>
      <c r="P12" s="2" t="s">
        <v>106</v>
      </c>
      <c r="Q12" s="2" t="s">
        <v>107</v>
      </c>
      <c r="R12" s="1" t="s">
        <v>65</v>
      </c>
    </row>
    <row r="13" spans="1:18" ht="23.25" customHeight="1" x14ac:dyDescent="0.25">
      <c r="A13" s="49" t="s">
        <v>11</v>
      </c>
      <c r="B13" s="49" t="s">
        <v>12</v>
      </c>
      <c r="C13" s="49" t="s">
        <v>13</v>
      </c>
      <c r="D13" s="49" t="s">
        <v>14</v>
      </c>
      <c r="E13" s="50">
        <v>5000</v>
      </c>
      <c r="F13" s="49" t="s">
        <v>15</v>
      </c>
      <c r="G13" s="51" t="s">
        <v>16</v>
      </c>
      <c r="H13" s="49" t="s">
        <v>17</v>
      </c>
      <c r="I13" s="49" t="s">
        <v>18</v>
      </c>
      <c r="J13" s="49" t="s">
        <v>19</v>
      </c>
      <c r="K13" s="49" t="s">
        <v>20</v>
      </c>
      <c r="L13" s="52">
        <v>43357</v>
      </c>
      <c r="M13" s="52">
        <v>43441</v>
      </c>
      <c r="N13" s="52">
        <v>43446</v>
      </c>
      <c r="O13" s="50">
        <v>5000</v>
      </c>
      <c r="P13" s="50">
        <f>O13-Q13</f>
        <v>5000</v>
      </c>
      <c r="Q13" s="50">
        <v>0</v>
      </c>
      <c r="R13" s="49" t="s">
        <v>157</v>
      </c>
    </row>
    <row r="14" spans="1:18" ht="15" customHeight="1" x14ac:dyDescent="0.25">
      <c r="A14" s="49" t="s">
        <v>21</v>
      </c>
      <c r="B14" s="49" t="s">
        <v>22</v>
      </c>
      <c r="C14" s="49" t="s">
        <v>23</v>
      </c>
      <c r="D14" s="49" t="s">
        <v>14</v>
      </c>
      <c r="E14" s="50">
        <v>20000</v>
      </c>
      <c r="F14" s="49" t="s">
        <v>24</v>
      </c>
      <c r="G14" s="51"/>
      <c r="H14" s="49" t="s">
        <v>17</v>
      </c>
      <c r="I14" s="49" t="s">
        <v>25</v>
      </c>
      <c r="J14" s="49" t="s">
        <v>26</v>
      </c>
      <c r="K14" s="49" t="s">
        <v>27</v>
      </c>
      <c r="L14" s="52">
        <v>43357</v>
      </c>
      <c r="M14" s="52">
        <v>43427</v>
      </c>
      <c r="N14" s="52">
        <v>43430</v>
      </c>
      <c r="O14" s="50">
        <v>20000</v>
      </c>
      <c r="P14" s="50">
        <v>20000</v>
      </c>
      <c r="Q14" s="50">
        <v>0</v>
      </c>
      <c r="R14" s="49" t="s">
        <v>66</v>
      </c>
    </row>
    <row r="15" spans="1:18" ht="15" customHeight="1" x14ac:dyDescent="0.25">
      <c r="A15" s="49" t="s">
        <v>28</v>
      </c>
      <c r="B15" s="49" t="s">
        <v>29</v>
      </c>
      <c r="C15" s="49" t="s">
        <v>30</v>
      </c>
      <c r="D15" s="49" t="s">
        <v>14</v>
      </c>
      <c r="E15" s="50">
        <v>1000</v>
      </c>
      <c r="F15" s="49" t="s">
        <v>31</v>
      </c>
      <c r="G15" s="51"/>
      <c r="H15" s="49" t="s">
        <v>17</v>
      </c>
      <c r="I15" s="49" t="s">
        <v>32</v>
      </c>
      <c r="J15" s="49" t="s">
        <v>33</v>
      </c>
      <c r="K15" s="49" t="s">
        <v>34</v>
      </c>
      <c r="L15" s="52">
        <v>43357</v>
      </c>
      <c r="M15" s="52">
        <v>43389</v>
      </c>
      <c r="N15" s="53" t="s">
        <v>128</v>
      </c>
      <c r="O15" s="50">
        <v>1000</v>
      </c>
      <c r="P15" s="50">
        <v>1000</v>
      </c>
      <c r="Q15" s="50">
        <v>0</v>
      </c>
      <c r="R15" s="49" t="s">
        <v>118</v>
      </c>
    </row>
    <row r="16" spans="1:18" ht="15" customHeight="1" x14ac:dyDescent="0.25">
      <c r="A16" s="49" t="s">
        <v>35</v>
      </c>
      <c r="B16" s="49" t="s">
        <v>36</v>
      </c>
      <c r="C16" s="49" t="s">
        <v>37</v>
      </c>
      <c r="D16" s="49" t="s">
        <v>38</v>
      </c>
      <c r="E16" s="50">
        <v>20</v>
      </c>
      <c r="F16" s="49" t="s">
        <v>39</v>
      </c>
      <c r="G16" s="54"/>
      <c r="H16" s="49" t="s">
        <v>40</v>
      </c>
      <c r="I16" s="49" t="s">
        <v>41</v>
      </c>
      <c r="J16" s="49" t="s">
        <v>42</v>
      </c>
      <c r="K16" s="49" t="s">
        <v>43</v>
      </c>
      <c r="L16" s="52">
        <v>43361</v>
      </c>
      <c r="M16" s="52">
        <v>43362</v>
      </c>
      <c r="N16" s="52">
        <v>43369</v>
      </c>
      <c r="O16" s="50">
        <f>SUM(P16:Q16)</f>
        <v>20</v>
      </c>
      <c r="P16" s="50">
        <v>19.12</v>
      </c>
      <c r="Q16" s="50">
        <v>0.88</v>
      </c>
      <c r="R16" s="49" t="s">
        <v>244</v>
      </c>
    </row>
    <row r="17" spans="1:18" ht="15" customHeight="1" x14ac:dyDescent="0.25">
      <c r="A17" s="49" t="s">
        <v>52</v>
      </c>
      <c r="B17" s="49" t="s">
        <v>53</v>
      </c>
      <c r="C17" s="49" t="s">
        <v>54</v>
      </c>
      <c r="D17" s="49" t="s">
        <v>14</v>
      </c>
      <c r="E17" s="50">
        <v>1000</v>
      </c>
      <c r="F17" s="49" t="s">
        <v>55</v>
      </c>
      <c r="G17" s="51" t="s">
        <v>16</v>
      </c>
      <c r="H17" s="49" t="s">
        <v>17</v>
      </c>
      <c r="I17" s="49" t="s">
        <v>56</v>
      </c>
      <c r="J17" s="49" t="s">
        <v>57</v>
      </c>
      <c r="K17" s="49" t="s">
        <v>58</v>
      </c>
      <c r="L17" s="52">
        <v>43364</v>
      </c>
      <c r="M17" s="52">
        <v>43368</v>
      </c>
      <c r="N17" s="52">
        <v>43370</v>
      </c>
      <c r="O17" s="50">
        <v>1000</v>
      </c>
      <c r="P17" s="50">
        <v>990</v>
      </c>
      <c r="Q17" s="50">
        <v>10</v>
      </c>
      <c r="R17" s="49" t="s">
        <v>66</v>
      </c>
    </row>
    <row r="18" spans="1:18" ht="15" customHeight="1" x14ac:dyDescent="0.25">
      <c r="A18" s="49" t="s">
        <v>68</v>
      </c>
      <c r="B18" s="49" t="s">
        <v>69</v>
      </c>
      <c r="C18" s="49" t="s">
        <v>70</v>
      </c>
      <c r="D18" s="49" t="s">
        <v>14</v>
      </c>
      <c r="E18" s="50">
        <v>2000</v>
      </c>
      <c r="F18" s="49" t="s">
        <v>71</v>
      </c>
      <c r="G18" s="51" t="s">
        <v>16</v>
      </c>
      <c r="H18" s="49" t="s">
        <v>17</v>
      </c>
      <c r="I18" s="49" t="s">
        <v>72</v>
      </c>
      <c r="J18" s="49" t="s">
        <v>73</v>
      </c>
      <c r="K18" s="49" t="s">
        <v>74</v>
      </c>
      <c r="L18" s="52">
        <v>43371</v>
      </c>
      <c r="M18" s="52">
        <v>43406</v>
      </c>
      <c r="N18" s="52">
        <v>43411</v>
      </c>
      <c r="O18" s="50">
        <v>2000</v>
      </c>
      <c r="P18" s="50">
        <v>1990</v>
      </c>
      <c r="Q18" s="50">
        <v>10</v>
      </c>
      <c r="R18" s="49" t="s">
        <v>167</v>
      </c>
    </row>
    <row r="19" spans="1:18" ht="15" customHeight="1" x14ac:dyDescent="0.25">
      <c r="A19" s="49" t="s">
        <v>75</v>
      </c>
      <c r="B19" s="49" t="s">
        <v>76</v>
      </c>
      <c r="C19" s="49" t="s">
        <v>77</v>
      </c>
      <c r="D19" s="49" t="s">
        <v>14</v>
      </c>
      <c r="E19" s="50">
        <v>10000</v>
      </c>
      <c r="F19" s="49" t="s">
        <v>78</v>
      </c>
      <c r="G19" s="51" t="s">
        <v>16</v>
      </c>
      <c r="H19" s="49" t="s">
        <v>17</v>
      </c>
      <c r="I19" s="49" t="s">
        <v>79</v>
      </c>
      <c r="J19" s="49" t="s">
        <v>80</v>
      </c>
      <c r="K19" s="49" t="s">
        <v>81</v>
      </c>
      <c r="L19" s="52">
        <v>43371</v>
      </c>
      <c r="M19" s="52">
        <v>43391</v>
      </c>
      <c r="N19" s="52">
        <v>43399</v>
      </c>
      <c r="O19" s="50">
        <v>9980</v>
      </c>
      <c r="P19" s="50">
        <v>9970</v>
      </c>
      <c r="Q19" s="50">
        <v>10</v>
      </c>
      <c r="R19" s="49" t="s">
        <v>116</v>
      </c>
    </row>
    <row r="20" spans="1:18" ht="15" customHeight="1" x14ac:dyDescent="0.25">
      <c r="A20" s="49" t="s">
        <v>82</v>
      </c>
      <c r="B20" s="49" t="s">
        <v>83</v>
      </c>
      <c r="C20" s="49" t="s">
        <v>84</v>
      </c>
      <c r="D20" s="49" t="s">
        <v>85</v>
      </c>
      <c r="E20" s="50">
        <v>1000</v>
      </c>
      <c r="F20" s="49" t="s">
        <v>86</v>
      </c>
      <c r="G20" s="51" t="s">
        <v>16</v>
      </c>
      <c r="H20" s="49" t="s">
        <v>17</v>
      </c>
      <c r="I20" s="49" t="s">
        <v>87</v>
      </c>
      <c r="J20" s="49" t="s">
        <v>88</v>
      </c>
      <c r="K20" s="49" t="s">
        <v>89</v>
      </c>
      <c r="L20" s="52">
        <v>43383</v>
      </c>
      <c r="M20" s="52">
        <v>43392</v>
      </c>
      <c r="N20" s="52">
        <v>43399</v>
      </c>
      <c r="O20" s="50">
        <v>1000</v>
      </c>
      <c r="P20" s="50">
        <v>1000</v>
      </c>
      <c r="Q20" s="50">
        <v>0</v>
      </c>
      <c r="R20" s="49" t="s">
        <v>129</v>
      </c>
    </row>
    <row r="21" spans="1:18" ht="15" customHeight="1" x14ac:dyDescent="0.25">
      <c r="A21" s="51" t="s">
        <v>97</v>
      </c>
      <c r="B21" s="51" t="s">
        <v>98</v>
      </c>
      <c r="C21" s="51" t="s">
        <v>99</v>
      </c>
      <c r="D21" s="51" t="s">
        <v>14</v>
      </c>
      <c r="E21" s="50">
        <v>1500</v>
      </c>
      <c r="F21" s="51" t="s">
        <v>100</v>
      </c>
      <c r="G21" s="51" t="s">
        <v>16</v>
      </c>
      <c r="H21" s="51" t="s">
        <v>17</v>
      </c>
      <c r="I21" s="51" t="s">
        <v>101</v>
      </c>
      <c r="J21" s="51" t="s">
        <v>102</v>
      </c>
      <c r="K21" s="51" t="s">
        <v>103</v>
      </c>
      <c r="L21" s="52">
        <v>43385</v>
      </c>
      <c r="M21" s="52">
        <v>43399</v>
      </c>
      <c r="N21" s="52">
        <v>43399</v>
      </c>
      <c r="O21" s="50">
        <v>1500</v>
      </c>
      <c r="P21" s="50">
        <v>1456.2</v>
      </c>
      <c r="Q21" s="50">
        <v>43.8</v>
      </c>
      <c r="R21" s="49" t="s">
        <v>117</v>
      </c>
    </row>
    <row r="22" spans="1:18" ht="15" customHeight="1" x14ac:dyDescent="0.25">
      <c r="A22" s="51" t="s">
        <v>90</v>
      </c>
      <c r="B22" s="51" t="s">
        <v>91</v>
      </c>
      <c r="C22" s="51" t="s">
        <v>92</v>
      </c>
      <c r="D22" s="51" t="s">
        <v>38</v>
      </c>
      <c r="E22" s="50">
        <v>5000</v>
      </c>
      <c r="F22" s="51" t="s">
        <v>93</v>
      </c>
      <c r="G22" s="51" t="s">
        <v>16</v>
      </c>
      <c r="H22" s="51" t="s">
        <v>17</v>
      </c>
      <c r="I22" s="51" t="s">
        <v>104</v>
      </c>
      <c r="J22" s="51" t="s">
        <v>95</v>
      </c>
      <c r="K22" s="51" t="s">
        <v>105</v>
      </c>
      <c r="L22" s="52">
        <v>43385</v>
      </c>
      <c r="M22" s="52">
        <v>43384</v>
      </c>
      <c r="N22" s="52">
        <v>43385</v>
      </c>
      <c r="O22" s="50">
        <f t="shared" ref="O22" si="0">SUM(P22:Q22)</f>
        <v>5000</v>
      </c>
      <c r="P22" s="50">
        <v>4889.7</v>
      </c>
      <c r="Q22" s="50">
        <v>110.3</v>
      </c>
      <c r="R22" s="49" t="s">
        <v>126</v>
      </c>
    </row>
    <row r="23" spans="1:18" ht="15" customHeight="1" x14ac:dyDescent="0.25">
      <c r="A23" s="51" t="s">
        <v>109</v>
      </c>
      <c r="B23" s="49" t="s">
        <v>110</v>
      </c>
      <c r="C23" s="49" t="s">
        <v>111</v>
      </c>
      <c r="D23" s="49" t="s">
        <v>14</v>
      </c>
      <c r="E23" s="50">
        <v>2500</v>
      </c>
      <c r="F23" s="55" t="s">
        <v>112</v>
      </c>
      <c r="G23" s="51" t="s">
        <v>16</v>
      </c>
      <c r="H23" s="51" t="s">
        <v>17</v>
      </c>
      <c r="I23" s="49" t="s">
        <v>113</v>
      </c>
      <c r="J23" s="49" t="s">
        <v>114</v>
      </c>
      <c r="K23" s="49" t="s">
        <v>115</v>
      </c>
      <c r="L23" s="52">
        <v>43392</v>
      </c>
      <c r="M23" s="52">
        <v>43572</v>
      </c>
      <c r="N23" s="49" t="s">
        <v>128</v>
      </c>
      <c r="O23" s="50">
        <v>2500</v>
      </c>
      <c r="P23" s="50">
        <f t="shared" ref="P23" si="1">O23-Q23</f>
        <v>2500</v>
      </c>
      <c r="Q23" s="50">
        <v>0</v>
      </c>
      <c r="R23" s="49" t="s">
        <v>262</v>
      </c>
    </row>
    <row r="24" spans="1:18" ht="15" customHeight="1" x14ac:dyDescent="0.25">
      <c r="A24" s="56" t="s">
        <v>119</v>
      </c>
      <c r="B24" s="56" t="s">
        <v>120</v>
      </c>
      <c r="C24" s="56" t="s">
        <v>121</v>
      </c>
      <c r="D24" s="56" t="s">
        <v>38</v>
      </c>
      <c r="E24" s="50">
        <v>1000</v>
      </c>
      <c r="F24" s="56" t="s">
        <v>122</v>
      </c>
      <c r="G24" s="56"/>
      <c r="H24" s="56" t="s">
        <v>17</v>
      </c>
      <c r="I24" s="56" t="s">
        <v>123</v>
      </c>
      <c r="J24" s="56" t="s">
        <v>124</v>
      </c>
      <c r="K24" s="56" t="s">
        <v>125</v>
      </c>
      <c r="L24" s="53" t="s">
        <v>128</v>
      </c>
      <c r="M24" s="52">
        <v>43397</v>
      </c>
      <c r="N24" s="52">
        <v>43398</v>
      </c>
      <c r="O24" s="50">
        <v>1000</v>
      </c>
      <c r="P24" s="50">
        <f t="shared" ref="P24:P30" si="2">O24-Q24</f>
        <v>977.7</v>
      </c>
      <c r="Q24" s="50">
        <v>22.3</v>
      </c>
      <c r="R24" s="49" t="s">
        <v>127</v>
      </c>
    </row>
    <row r="25" spans="1:18" ht="15" customHeight="1" x14ac:dyDescent="0.25">
      <c r="A25" s="49" t="s">
        <v>130</v>
      </c>
      <c r="B25" s="49" t="s">
        <v>131</v>
      </c>
      <c r="C25" s="49" t="s">
        <v>132</v>
      </c>
      <c r="D25" s="49" t="s">
        <v>14</v>
      </c>
      <c r="E25" s="50">
        <v>2000</v>
      </c>
      <c r="F25" s="57" t="s">
        <v>153</v>
      </c>
      <c r="G25" s="51" t="s">
        <v>16</v>
      </c>
      <c r="H25" s="51" t="s">
        <v>17</v>
      </c>
      <c r="I25" s="49" t="s">
        <v>133</v>
      </c>
      <c r="J25" s="49" t="s">
        <v>134</v>
      </c>
      <c r="K25" s="49" t="s">
        <v>136</v>
      </c>
      <c r="L25" s="52">
        <v>43411</v>
      </c>
      <c r="M25" s="52">
        <v>43425</v>
      </c>
      <c r="N25" s="52">
        <v>43430</v>
      </c>
      <c r="O25" s="50">
        <v>2000</v>
      </c>
      <c r="P25" s="50">
        <f t="shared" si="2"/>
        <v>2000</v>
      </c>
      <c r="Q25" s="50">
        <v>0</v>
      </c>
      <c r="R25" s="49" t="s">
        <v>135</v>
      </c>
    </row>
    <row r="26" spans="1:18" ht="15" customHeight="1" x14ac:dyDescent="0.25">
      <c r="A26" s="49" t="s">
        <v>137</v>
      </c>
      <c r="B26" s="49" t="s">
        <v>138</v>
      </c>
      <c r="C26" s="49" t="s">
        <v>139</v>
      </c>
      <c r="D26" s="49" t="s">
        <v>14</v>
      </c>
      <c r="E26" s="50">
        <v>7500</v>
      </c>
      <c r="F26" s="56" t="s">
        <v>140</v>
      </c>
      <c r="G26" s="51" t="s">
        <v>16</v>
      </c>
      <c r="H26" s="51" t="s">
        <v>17</v>
      </c>
      <c r="I26" s="51" t="s">
        <v>141</v>
      </c>
      <c r="J26" s="49" t="s">
        <v>142</v>
      </c>
      <c r="K26" s="49" t="s">
        <v>143</v>
      </c>
      <c r="L26" s="52">
        <v>43414</v>
      </c>
      <c r="M26" s="52">
        <v>43444</v>
      </c>
      <c r="N26" s="52">
        <v>43446</v>
      </c>
      <c r="O26" s="50">
        <v>7500</v>
      </c>
      <c r="P26" s="50">
        <f t="shared" si="2"/>
        <v>7500</v>
      </c>
      <c r="Q26" s="50">
        <v>0</v>
      </c>
      <c r="R26" s="49" t="s">
        <v>144</v>
      </c>
    </row>
    <row r="27" spans="1:18" ht="15" customHeight="1" x14ac:dyDescent="0.25">
      <c r="A27" s="49" t="s">
        <v>145</v>
      </c>
      <c r="B27" s="49" t="s">
        <v>146</v>
      </c>
      <c r="C27" s="49" t="s">
        <v>148</v>
      </c>
      <c r="D27" s="49" t="s">
        <v>85</v>
      </c>
      <c r="E27" s="50">
        <v>10000</v>
      </c>
      <c r="F27" s="56" t="s">
        <v>147</v>
      </c>
      <c r="G27" s="51"/>
      <c r="H27" s="51" t="s">
        <v>17</v>
      </c>
      <c r="I27" s="51" t="s">
        <v>150</v>
      </c>
      <c r="J27" s="49" t="s">
        <v>149</v>
      </c>
      <c r="K27" s="49" t="s">
        <v>151</v>
      </c>
      <c r="L27" s="52">
        <v>43419</v>
      </c>
      <c r="M27" s="52">
        <v>43434</v>
      </c>
      <c r="N27" s="52">
        <v>43436</v>
      </c>
      <c r="O27" s="50">
        <v>10000</v>
      </c>
      <c r="P27" s="50">
        <f t="shared" si="2"/>
        <v>10000</v>
      </c>
      <c r="Q27" s="50">
        <v>0</v>
      </c>
      <c r="R27" s="49" t="s">
        <v>152</v>
      </c>
    </row>
    <row r="28" spans="1:18" ht="15" customHeight="1" x14ac:dyDescent="0.25">
      <c r="A28" s="49" t="s">
        <v>160</v>
      </c>
      <c r="B28" s="49" t="s">
        <v>161</v>
      </c>
      <c r="C28" s="49" t="s">
        <v>162</v>
      </c>
      <c r="D28" s="49" t="s">
        <v>14</v>
      </c>
      <c r="E28" s="50">
        <v>7000</v>
      </c>
      <c r="F28" s="56" t="s">
        <v>163</v>
      </c>
      <c r="G28" s="51" t="s">
        <v>16</v>
      </c>
      <c r="H28" s="51" t="s">
        <v>17</v>
      </c>
      <c r="I28" s="51" t="s">
        <v>164</v>
      </c>
      <c r="J28" s="49" t="s">
        <v>165</v>
      </c>
      <c r="K28" s="49" t="s">
        <v>166</v>
      </c>
      <c r="L28" s="52">
        <v>43422</v>
      </c>
      <c r="M28" s="52">
        <v>43511</v>
      </c>
      <c r="N28" s="52">
        <v>43511</v>
      </c>
      <c r="O28" s="50">
        <v>7000</v>
      </c>
      <c r="P28" s="50">
        <f t="shared" si="2"/>
        <v>6796.7</v>
      </c>
      <c r="Q28" s="50">
        <v>203.3</v>
      </c>
      <c r="R28" s="49" t="s">
        <v>232</v>
      </c>
    </row>
    <row r="29" spans="1:18" ht="15" customHeight="1" x14ac:dyDescent="0.25">
      <c r="A29" s="49" t="s">
        <v>168</v>
      </c>
      <c r="B29" s="49" t="s">
        <v>169</v>
      </c>
      <c r="C29" s="49" t="s">
        <v>180</v>
      </c>
      <c r="D29" s="49" t="s">
        <v>14</v>
      </c>
      <c r="E29" s="50">
        <v>100</v>
      </c>
      <c r="F29" s="56" t="s">
        <v>171</v>
      </c>
      <c r="G29" s="51" t="s">
        <v>16</v>
      </c>
      <c r="H29" s="51" t="s">
        <v>17</v>
      </c>
      <c r="I29" s="51" t="s">
        <v>172</v>
      </c>
      <c r="J29" s="49" t="s">
        <v>173</v>
      </c>
      <c r="K29" s="49" t="s">
        <v>174</v>
      </c>
      <c r="L29" s="52">
        <v>43481</v>
      </c>
      <c r="M29" s="52">
        <v>43481</v>
      </c>
      <c r="N29" s="52">
        <v>43481</v>
      </c>
      <c r="O29" s="50">
        <v>100</v>
      </c>
      <c r="P29" s="50">
        <f t="shared" si="2"/>
        <v>100</v>
      </c>
      <c r="Q29" s="50">
        <v>0</v>
      </c>
      <c r="R29" s="49" t="s">
        <v>178</v>
      </c>
    </row>
    <row r="30" spans="1:18" ht="15" customHeight="1" x14ac:dyDescent="0.25">
      <c r="A30" s="49" t="s">
        <v>168</v>
      </c>
      <c r="B30" s="49" t="s">
        <v>169</v>
      </c>
      <c r="C30" s="49" t="s">
        <v>175</v>
      </c>
      <c r="D30" s="49" t="s">
        <v>14</v>
      </c>
      <c r="E30" s="50">
        <v>100</v>
      </c>
      <c r="F30" s="56" t="s">
        <v>176</v>
      </c>
      <c r="G30" s="56" t="s">
        <v>16</v>
      </c>
      <c r="H30" s="51" t="s">
        <v>17</v>
      </c>
      <c r="I30" s="51" t="s">
        <v>177</v>
      </c>
      <c r="J30" s="49" t="s">
        <v>173</v>
      </c>
      <c r="K30" s="49" t="s">
        <v>174</v>
      </c>
      <c r="L30" s="52">
        <v>43481</v>
      </c>
      <c r="M30" s="52">
        <v>43481</v>
      </c>
      <c r="N30" s="52">
        <v>43481</v>
      </c>
      <c r="O30" s="50">
        <v>100</v>
      </c>
      <c r="P30" s="50">
        <f t="shared" si="2"/>
        <v>100</v>
      </c>
      <c r="Q30" s="50">
        <v>0</v>
      </c>
      <c r="R30" s="49" t="s">
        <v>179</v>
      </c>
    </row>
    <row r="31" spans="1:18" ht="15" customHeight="1" x14ac:dyDescent="0.25">
      <c r="A31" s="56" t="s">
        <v>225</v>
      </c>
      <c r="B31" s="56" t="s">
        <v>226</v>
      </c>
      <c r="C31" s="49" t="s">
        <v>227</v>
      </c>
      <c r="D31" s="56" t="s">
        <v>38</v>
      </c>
      <c r="E31" s="50">
        <v>1000</v>
      </c>
      <c r="F31" s="56" t="s">
        <v>224</v>
      </c>
      <c r="G31" s="51" t="s">
        <v>16</v>
      </c>
      <c r="H31" s="56" t="s">
        <v>17</v>
      </c>
      <c r="I31" s="51" t="s">
        <v>228</v>
      </c>
      <c r="J31" s="49" t="s">
        <v>230</v>
      </c>
      <c r="K31" s="51" t="s">
        <v>229</v>
      </c>
      <c r="L31" s="52">
        <v>43501</v>
      </c>
      <c r="M31" s="52">
        <v>43501</v>
      </c>
      <c r="N31" s="52">
        <v>43502</v>
      </c>
      <c r="O31" s="50">
        <v>1000</v>
      </c>
      <c r="P31" s="50">
        <f>O31-Q31</f>
        <v>977.7</v>
      </c>
      <c r="Q31" s="50">
        <v>22.3</v>
      </c>
      <c r="R31" s="49" t="s">
        <v>231</v>
      </c>
    </row>
    <row r="32" spans="1:18" ht="15" customHeight="1" x14ac:dyDescent="0.25">
      <c r="A32" s="49" t="s">
        <v>233</v>
      </c>
      <c r="B32" s="49" t="s">
        <v>234</v>
      </c>
      <c r="C32" s="49" t="s">
        <v>235</v>
      </c>
      <c r="D32" s="49" t="s">
        <v>38</v>
      </c>
      <c r="E32" s="50">
        <v>2500</v>
      </c>
      <c r="F32" s="49" t="s">
        <v>236</v>
      </c>
      <c r="G32" s="51"/>
      <c r="H32" s="49" t="s">
        <v>17</v>
      </c>
      <c r="I32" s="49" t="s">
        <v>237</v>
      </c>
      <c r="J32" s="49" t="s">
        <v>238</v>
      </c>
      <c r="K32" s="49" t="s">
        <v>239</v>
      </c>
      <c r="L32" s="53" t="s">
        <v>128</v>
      </c>
      <c r="M32" s="52">
        <v>43529</v>
      </c>
      <c r="N32" s="52">
        <v>43530</v>
      </c>
      <c r="O32" s="50">
        <v>2500</v>
      </c>
      <c r="P32" s="50">
        <f>O32-Q32</f>
        <v>2407.1999999999998</v>
      </c>
      <c r="Q32" s="50">
        <v>92.8</v>
      </c>
      <c r="R32" s="49" t="s">
        <v>240</v>
      </c>
    </row>
    <row r="33" spans="1:19" ht="15" customHeight="1" x14ac:dyDescent="0.25">
      <c r="A33" s="49" t="s">
        <v>35</v>
      </c>
      <c r="B33" s="49" t="s">
        <v>36</v>
      </c>
      <c r="C33" s="49" t="s">
        <v>37</v>
      </c>
      <c r="D33" s="49" t="s">
        <v>14</v>
      </c>
      <c r="E33" s="50">
        <v>20</v>
      </c>
      <c r="F33" s="49" t="s">
        <v>39</v>
      </c>
      <c r="G33" s="54" t="s">
        <v>16</v>
      </c>
      <c r="H33" s="49" t="s">
        <v>40</v>
      </c>
      <c r="I33" s="49" t="s">
        <v>242</v>
      </c>
      <c r="J33" s="49" t="s">
        <v>241</v>
      </c>
      <c r="K33" s="49" t="s">
        <v>43</v>
      </c>
      <c r="L33" s="52">
        <v>43536</v>
      </c>
      <c r="M33" s="52">
        <v>43536</v>
      </c>
      <c r="N33" s="52">
        <v>43537</v>
      </c>
      <c r="O33" s="50">
        <v>20</v>
      </c>
      <c r="P33" s="50">
        <f>O33-Q33</f>
        <v>19.12</v>
      </c>
      <c r="Q33" s="50">
        <v>0.88</v>
      </c>
      <c r="R33" s="58" t="s">
        <v>243</v>
      </c>
    </row>
    <row r="34" spans="1:19" ht="15" customHeight="1" x14ac:dyDescent="0.25">
      <c r="A34" s="56" t="s">
        <v>247</v>
      </c>
      <c r="B34" s="56" t="s">
        <v>248</v>
      </c>
      <c r="C34" s="56" t="s">
        <v>249</v>
      </c>
      <c r="D34" s="56" t="s">
        <v>14</v>
      </c>
      <c r="E34" s="50">
        <v>5000</v>
      </c>
      <c r="F34" s="56" t="s">
        <v>250</v>
      </c>
      <c r="G34" s="51" t="s">
        <v>16</v>
      </c>
      <c r="H34" s="56" t="s">
        <v>17</v>
      </c>
      <c r="I34" s="56" t="s">
        <v>251</v>
      </c>
      <c r="J34" s="56" t="s">
        <v>252</v>
      </c>
      <c r="K34" s="51" t="s">
        <v>253</v>
      </c>
      <c r="L34" s="52">
        <v>43543</v>
      </c>
      <c r="M34" s="52">
        <v>43571</v>
      </c>
      <c r="N34" s="52">
        <v>43584</v>
      </c>
      <c r="O34" s="50">
        <v>5000</v>
      </c>
      <c r="P34" s="50">
        <f t="shared" ref="P34:P41" si="3">O34-Q34</f>
        <v>4990</v>
      </c>
      <c r="Q34" s="50">
        <v>10</v>
      </c>
      <c r="R34" s="58" t="s">
        <v>301</v>
      </c>
    </row>
    <row r="35" spans="1:19" ht="15" customHeight="1" x14ac:dyDescent="0.25">
      <c r="A35" s="49" t="s">
        <v>254</v>
      </c>
      <c r="B35" s="49" t="s">
        <v>255</v>
      </c>
      <c r="C35" s="49" t="s">
        <v>256</v>
      </c>
      <c r="D35" s="56" t="s">
        <v>14</v>
      </c>
      <c r="E35" s="50">
        <v>1000</v>
      </c>
      <c r="F35" s="55" t="s">
        <v>257</v>
      </c>
      <c r="G35" s="51" t="s">
        <v>16</v>
      </c>
      <c r="H35" s="56" t="s">
        <v>17</v>
      </c>
      <c r="I35" s="51" t="s">
        <v>258</v>
      </c>
      <c r="J35" s="49" t="s">
        <v>259</v>
      </c>
      <c r="K35" s="49" t="s">
        <v>260</v>
      </c>
      <c r="L35" s="52">
        <v>43544</v>
      </c>
      <c r="M35" s="52">
        <v>43570</v>
      </c>
      <c r="N35" s="52">
        <v>43584</v>
      </c>
      <c r="O35" s="50">
        <v>1000</v>
      </c>
      <c r="P35" s="50">
        <f t="shared" si="3"/>
        <v>982.5</v>
      </c>
      <c r="Q35" s="50">
        <v>17.5</v>
      </c>
      <c r="R35" s="58" t="s">
        <v>300</v>
      </c>
      <c r="S35" s="46"/>
    </row>
    <row r="36" spans="1:19" s="45" customFormat="1" ht="15" customHeight="1" x14ac:dyDescent="0.25">
      <c r="A36" s="49" t="s">
        <v>263</v>
      </c>
      <c r="B36" s="49" t="s">
        <v>264</v>
      </c>
      <c r="C36" s="49"/>
      <c r="D36" s="49" t="s">
        <v>38</v>
      </c>
      <c r="E36" s="49">
        <v>635.63</v>
      </c>
      <c r="F36" s="49" t="s">
        <v>265</v>
      </c>
      <c r="G36" s="49"/>
      <c r="H36" s="49" t="s">
        <v>17</v>
      </c>
      <c r="I36" s="49" t="s">
        <v>266</v>
      </c>
      <c r="J36" s="49" t="s">
        <v>267</v>
      </c>
      <c r="K36" s="49" t="s">
        <v>268</v>
      </c>
      <c r="L36" s="52"/>
      <c r="M36" s="52"/>
      <c r="N36" s="59" t="s">
        <v>290</v>
      </c>
      <c r="O36" s="50">
        <v>635.63</v>
      </c>
      <c r="P36" s="50">
        <f t="shared" si="3"/>
        <v>621.35</v>
      </c>
      <c r="Q36" s="50">
        <v>14.28</v>
      </c>
      <c r="R36" s="58" t="s">
        <v>270</v>
      </c>
    </row>
    <row r="37" spans="1:19" s="47" customFormat="1" ht="15" customHeight="1" x14ac:dyDescent="0.25">
      <c r="A37" s="49" t="s">
        <v>272</v>
      </c>
      <c r="B37" s="56" t="s">
        <v>273</v>
      </c>
      <c r="C37" s="51" t="s">
        <v>271</v>
      </c>
      <c r="D37" s="56" t="s">
        <v>14</v>
      </c>
      <c r="E37" s="50">
        <v>400</v>
      </c>
      <c r="F37" s="55" t="s">
        <v>274</v>
      </c>
      <c r="G37" s="51" t="s">
        <v>16</v>
      </c>
      <c r="H37" s="49" t="s">
        <v>17</v>
      </c>
      <c r="I37" s="51" t="s">
        <v>275</v>
      </c>
      <c r="J37" s="49" t="s">
        <v>276</v>
      </c>
      <c r="K37" s="49" t="s">
        <v>277</v>
      </c>
      <c r="L37" s="52">
        <v>43585</v>
      </c>
      <c r="M37" s="52">
        <v>43620</v>
      </c>
      <c r="N37" s="52">
        <v>43630</v>
      </c>
      <c r="O37" s="50">
        <v>400</v>
      </c>
      <c r="P37" s="50">
        <f t="shared" si="3"/>
        <v>388.1</v>
      </c>
      <c r="Q37" s="50">
        <v>11.9</v>
      </c>
      <c r="R37" s="58" t="s">
        <v>289</v>
      </c>
    </row>
    <row r="38" spans="1:19" s="47" customFormat="1" ht="15" customHeight="1" x14ac:dyDescent="0.25">
      <c r="A38" s="49" t="s">
        <v>278</v>
      </c>
      <c r="B38" s="56" t="s">
        <v>279</v>
      </c>
      <c r="C38" s="51"/>
      <c r="D38" s="49" t="s">
        <v>38</v>
      </c>
      <c r="E38" s="50">
        <v>50</v>
      </c>
      <c r="F38" s="55" t="s">
        <v>280</v>
      </c>
      <c r="G38" s="51"/>
      <c r="H38" s="51" t="s">
        <v>281</v>
      </c>
      <c r="I38" s="49" t="s">
        <v>283</v>
      </c>
      <c r="J38" s="49" t="s">
        <v>282</v>
      </c>
      <c r="K38" s="49"/>
      <c r="L38" s="52">
        <v>43585</v>
      </c>
      <c r="M38" s="52">
        <v>43585</v>
      </c>
      <c r="N38" s="52">
        <v>43585</v>
      </c>
      <c r="O38" s="50">
        <v>50</v>
      </c>
      <c r="P38" s="50">
        <f t="shared" si="3"/>
        <v>47.85</v>
      </c>
      <c r="Q38" s="50">
        <v>2.15</v>
      </c>
      <c r="R38" s="58" t="s">
        <v>284</v>
      </c>
    </row>
    <row r="39" spans="1:19" s="47" customFormat="1" ht="15" customHeight="1" x14ac:dyDescent="0.25">
      <c r="A39" s="49" t="s">
        <v>292</v>
      </c>
      <c r="B39" s="49" t="s">
        <v>291</v>
      </c>
      <c r="C39" s="49" t="s">
        <v>294</v>
      </c>
      <c r="D39" s="56" t="s">
        <v>14</v>
      </c>
      <c r="E39" s="50">
        <v>1000</v>
      </c>
      <c r="F39" s="55" t="s">
        <v>293</v>
      </c>
      <c r="G39" s="51" t="s">
        <v>16</v>
      </c>
      <c r="H39" s="49" t="s">
        <v>17</v>
      </c>
      <c r="I39" s="51" t="s">
        <v>295</v>
      </c>
      <c r="J39" s="49" t="s">
        <v>296</v>
      </c>
      <c r="K39" s="49" t="s">
        <v>297</v>
      </c>
      <c r="L39" s="52">
        <v>43675</v>
      </c>
      <c r="M39" s="52">
        <v>43734</v>
      </c>
      <c r="N39" s="52">
        <v>43738</v>
      </c>
      <c r="O39" s="50">
        <v>1000</v>
      </c>
      <c r="P39" s="50">
        <v>990</v>
      </c>
      <c r="Q39" s="50">
        <v>10</v>
      </c>
      <c r="R39" s="58" t="s">
        <v>298</v>
      </c>
    </row>
    <row r="40" spans="1:19" s="47" customFormat="1" ht="15" customHeight="1" x14ac:dyDescent="0.25">
      <c r="A40" s="49" t="s">
        <v>304</v>
      </c>
      <c r="B40" s="49" t="s">
        <v>305</v>
      </c>
      <c r="C40" s="49" t="s">
        <v>302</v>
      </c>
      <c r="D40" s="56" t="s">
        <v>14</v>
      </c>
      <c r="E40" s="50">
        <v>800</v>
      </c>
      <c r="F40" s="55" t="s">
        <v>303</v>
      </c>
      <c r="G40" s="51" t="s">
        <v>16</v>
      </c>
      <c r="H40" s="49" t="s">
        <v>17</v>
      </c>
      <c r="I40" s="49" t="s">
        <v>306</v>
      </c>
      <c r="J40" s="49" t="s">
        <v>307</v>
      </c>
      <c r="K40" s="49" t="s">
        <v>308</v>
      </c>
      <c r="L40" s="52">
        <v>43791</v>
      </c>
      <c r="M40" s="52">
        <v>43796</v>
      </c>
      <c r="N40" s="52">
        <v>43797</v>
      </c>
      <c r="O40" s="50">
        <v>800</v>
      </c>
      <c r="P40" s="50">
        <f t="shared" si="3"/>
        <v>776.5</v>
      </c>
      <c r="Q40" s="50">
        <v>23.5</v>
      </c>
      <c r="R40" s="58" t="s">
        <v>309</v>
      </c>
    </row>
    <row r="41" spans="1:19" s="47" customFormat="1" ht="15" customHeight="1" x14ac:dyDescent="0.25">
      <c r="A41" s="49" t="s">
        <v>316</v>
      </c>
      <c r="B41" s="49" t="s">
        <v>315</v>
      </c>
      <c r="C41" s="49" t="s">
        <v>311</v>
      </c>
      <c r="D41" s="56" t="s">
        <v>14</v>
      </c>
      <c r="E41" s="50">
        <v>1000</v>
      </c>
      <c r="F41" s="55" t="s">
        <v>312</v>
      </c>
      <c r="G41" s="51" t="s">
        <v>16</v>
      </c>
      <c r="H41" s="49" t="s">
        <v>17</v>
      </c>
      <c r="I41" s="49" t="s">
        <v>314</v>
      </c>
      <c r="J41" s="49" t="s">
        <v>313</v>
      </c>
      <c r="K41" s="49" t="s">
        <v>310</v>
      </c>
      <c r="L41" s="52">
        <v>43808</v>
      </c>
      <c r="M41" s="52">
        <v>43809</v>
      </c>
      <c r="N41" s="52">
        <v>43811</v>
      </c>
      <c r="O41" s="50">
        <v>1000</v>
      </c>
      <c r="P41" s="50">
        <f t="shared" si="3"/>
        <v>990</v>
      </c>
      <c r="Q41" s="50">
        <v>10</v>
      </c>
      <c r="R41" s="58" t="s">
        <v>325</v>
      </c>
    </row>
    <row r="42" spans="1:19" s="47" customFormat="1" ht="15" customHeight="1" x14ac:dyDescent="0.25">
      <c r="A42" s="49" t="s">
        <v>318</v>
      </c>
      <c r="B42" s="49" t="s">
        <v>319</v>
      </c>
      <c r="C42" s="49" t="s">
        <v>320</v>
      </c>
      <c r="D42" s="56" t="s">
        <v>14</v>
      </c>
      <c r="E42" s="50">
        <v>2500</v>
      </c>
      <c r="F42" s="55" t="s">
        <v>317</v>
      </c>
      <c r="G42" s="51" t="s">
        <v>16</v>
      </c>
      <c r="H42" s="49" t="s">
        <v>17</v>
      </c>
      <c r="I42" s="49" t="s">
        <v>322</v>
      </c>
      <c r="J42" s="49" t="s">
        <v>321</v>
      </c>
      <c r="K42" s="49" t="s">
        <v>323</v>
      </c>
      <c r="L42" s="52">
        <v>43811</v>
      </c>
      <c r="M42" s="52">
        <v>43836</v>
      </c>
      <c r="N42" s="52">
        <v>43873</v>
      </c>
      <c r="O42" s="50">
        <v>2500</v>
      </c>
      <c r="P42" s="50">
        <v>2369.71</v>
      </c>
      <c r="Q42" s="50">
        <f>O42-P42</f>
        <v>130.28999999999996</v>
      </c>
      <c r="R42" s="58" t="s">
        <v>324</v>
      </c>
    </row>
    <row r="43" spans="1:19" s="47" customFormat="1" ht="15" customHeight="1" x14ac:dyDescent="0.25">
      <c r="A43" s="49" t="s">
        <v>333</v>
      </c>
      <c r="B43" s="49" t="s">
        <v>332</v>
      </c>
      <c r="C43" s="49" t="s">
        <v>331</v>
      </c>
      <c r="D43" s="56" t="s">
        <v>14</v>
      </c>
      <c r="E43" s="50">
        <v>10000</v>
      </c>
      <c r="F43" s="55" t="s">
        <v>326</v>
      </c>
      <c r="G43" s="51" t="s">
        <v>16</v>
      </c>
      <c r="H43" s="49" t="s">
        <v>17</v>
      </c>
      <c r="I43" s="49" t="s">
        <v>327</v>
      </c>
      <c r="J43" s="49" t="s">
        <v>328</v>
      </c>
      <c r="K43" s="49" t="s">
        <v>330</v>
      </c>
      <c r="L43" s="52">
        <v>43817</v>
      </c>
      <c r="M43" s="52">
        <v>43854</v>
      </c>
      <c r="N43" s="52">
        <v>43861</v>
      </c>
      <c r="O43" s="50">
        <v>10000</v>
      </c>
      <c r="P43" s="50">
        <v>10000</v>
      </c>
      <c r="Q43" s="50">
        <v>0</v>
      </c>
      <c r="R43" s="58" t="s">
        <v>329</v>
      </c>
    </row>
    <row r="44" spans="1:19" s="47" customFormat="1" ht="15" customHeight="1" x14ac:dyDescent="0.25">
      <c r="A44" s="49" t="s">
        <v>339</v>
      </c>
      <c r="B44" s="49" t="s">
        <v>340</v>
      </c>
      <c r="C44" s="49" t="s">
        <v>338</v>
      </c>
      <c r="D44" s="56" t="s">
        <v>14</v>
      </c>
      <c r="E44" s="50">
        <v>200</v>
      </c>
      <c r="F44" s="55" t="s">
        <v>334</v>
      </c>
      <c r="G44" s="51" t="s">
        <v>16</v>
      </c>
      <c r="H44" s="49" t="s">
        <v>17</v>
      </c>
      <c r="I44" s="49" t="s">
        <v>335</v>
      </c>
      <c r="J44" s="49" t="s">
        <v>336</v>
      </c>
      <c r="K44" s="49" t="s">
        <v>337</v>
      </c>
      <c r="L44" s="52">
        <v>43837</v>
      </c>
      <c r="M44" s="52">
        <v>43881</v>
      </c>
      <c r="N44" s="52">
        <v>43889</v>
      </c>
      <c r="O44" s="50">
        <v>200</v>
      </c>
      <c r="P44" s="50">
        <v>200</v>
      </c>
      <c r="Q44" s="50">
        <v>0</v>
      </c>
      <c r="R44" s="58" t="s">
        <v>341</v>
      </c>
    </row>
    <row r="45" spans="1:19" s="47" customFormat="1" ht="15" customHeight="1" x14ac:dyDescent="0.25">
      <c r="A45" s="49" t="s">
        <v>349</v>
      </c>
      <c r="B45" s="49" t="s">
        <v>350</v>
      </c>
      <c r="C45" s="49" t="s">
        <v>348</v>
      </c>
      <c r="D45" s="56" t="s">
        <v>14</v>
      </c>
      <c r="E45" s="50">
        <v>20000</v>
      </c>
      <c r="F45" s="55" t="s">
        <v>354</v>
      </c>
      <c r="G45" s="51" t="s">
        <v>16</v>
      </c>
      <c r="H45" s="49" t="s">
        <v>17</v>
      </c>
      <c r="I45" s="51" t="s">
        <v>351</v>
      </c>
      <c r="J45" s="49" t="s">
        <v>352</v>
      </c>
      <c r="K45" s="51" t="s">
        <v>353</v>
      </c>
      <c r="L45" s="52">
        <v>43847</v>
      </c>
      <c r="M45" s="52">
        <v>43949</v>
      </c>
      <c r="N45" s="52">
        <v>43949</v>
      </c>
      <c r="O45" s="50">
        <v>20000</v>
      </c>
      <c r="P45" s="50">
        <v>20000</v>
      </c>
      <c r="Q45" s="50">
        <v>0</v>
      </c>
      <c r="R45" s="58" t="s">
        <v>380</v>
      </c>
    </row>
    <row r="46" spans="1:19" s="47" customFormat="1" ht="15" customHeight="1" x14ac:dyDescent="0.25">
      <c r="A46" s="49" t="s">
        <v>355</v>
      </c>
      <c r="B46" s="49" t="s">
        <v>356</v>
      </c>
      <c r="C46" s="49" t="s">
        <v>359</v>
      </c>
      <c r="D46" s="49" t="s">
        <v>38</v>
      </c>
      <c r="E46" s="50">
        <v>2000</v>
      </c>
      <c r="F46" s="55" t="s">
        <v>357</v>
      </c>
      <c r="G46" s="51" t="s">
        <v>16</v>
      </c>
      <c r="H46" s="49" t="s">
        <v>17</v>
      </c>
      <c r="I46" s="49" t="s">
        <v>361</v>
      </c>
      <c r="J46" s="49" t="s">
        <v>360</v>
      </c>
      <c r="K46" s="49" t="s">
        <v>358</v>
      </c>
      <c r="L46" s="53" t="s">
        <v>128</v>
      </c>
      <c r="M46" s="52">
        <v>43868</v>
      </c>
      <c r="N46" s="52">
        <v>43870</v>
      </c>
      <c r="O46" s="50">
        <v>2000</v>
      </c>
      <c r="P46" s="50">
        <f>O46-Q46</f>
        <v>1925.7</v>
      </c>
      <c r="Q46" s="50">
        <v>74.3</v>
      </c>
      <c r="R46" s="58" t="s">
        <v>362</v>
      </c>
    </row>
    <row r="47" spans="1:19" s="66" customFormat="1" ht="15" customHeight="1" x14ac:dyDescent="0.25">
      <c r="A47" s="65" t="s">
        <v>363</v>
      </c>
      <c r="B47" s="65" t="s">
        <v>364</v>
      </c>
      <c r="C47" s="66" t="s">
        <v>235</v>
      </c>
      <c r="D47" s="65" t="s">
        <v>38</v>
      </c>
      <c r="E47" s="67">
        <v>79.510000000000005</v>
      </c>
      <c r="F47" s="68" t="s">
        <v>375</v>
      </c>
      <c r="G47" s="69" t="s">
        <v>128</v>
      </c>
      <c r="H47" s="70" t="s">
        <v>40</v>
      </c>
      <c r="I47" s="66" t="s">
        <v>366</v>
      </c>
      <c r="J47" s="66" t="s">
        <v>238</v>
      </c>
      <c r="K47" s="70" t="s">
        <v>365</v>
      </c>
      <c r="L47" s="71">
        <v>43906</v>
      </c>
      <c r="M47" s="71"/>
      <c r="N47" s="71"/>
      <c r="O47" s="67"/>
      <c r="P47" s="67"/>
      <c r="Q47" s="67">
        <f>O47-P47</f>
        <v>0</v>
      </c>
      <c r="R47" s="64" t="s">
        <v>381</v>
      </c>
    </row>
    <row r="48" spans="1:19" s="60" customFormat="1" ht="15" customHeight="1" x14ac:dyDescent="0.25">
      <c r="A48" s="49" t="s">
        <v>369</v>
      </c>
      <c r="B48" s="60" t="s">
        <v>368</v>
      </c>
      <c r="C48" s="60" t="s">
        <v>370</v>
      </c>
      <c r="D48" s="61" t="s">
        <v>14</v>
      </c>
      <c r="E48" s="50">
        <v>2000</v>
      </c>
      <c r="F48" s="62" t="s">
        <v>367</v>
      </c>
      <c r="G48" s="60" t="s">
        <v>372</v>
      </c>
      <c r="H48" s="49" t="s">
        <v>17</v>
      </c>
      <c r="I48" s="60" t="s">
        <v>373</v>
      </c>
      <c r="J48" s="60" t="s">
        <v>374</v>
      </c>
      <c r="K48" s="61" t="s">
        <v>371</v>
      </c>
      <c r="L48" s="52">
        <v>43910</v>
      </c>
      <c r="M48" s="52">
        <v>43970</v>
      </c>
      <c r="N48" s="52">
        <v>43985</v>
      </c>
      <c r="O48" s="50">
        <v>2000</v>
      </c>
      <c r="P48" s="50">
        <v>1941.7</v>
      </c>
      <c r="Q48" s="50">
        <f>O48-P48</f>
        <v>58.299999999999955</v>
      </c>
      <c r="R48" s="58" t="s">
        <v>387</v>
      </c>
    </row>
    <row r="49" spans="1:18" ht="15" customHeight="1" x14ac:dyDescent="0.25">
      <c r="A49" s="49" t="s">
        <v>160</v>
      </c>
      <c r="B49" s="49" t="s">
        <v>161</v>
      </c>
      <c r="C49" s="49" t="s">
        <v>162</v>
      </c>
      <c r="D49" s="49" t="s">
        <v>14</v>
      </c>
      <c r="E49" s="50">
        <v>1500</v>
      </c>
      <c r="F49" s="55" t="s">
        <v>382</v>
      </c>
      <c r="G49" s="51" t="s">
        <v>16</v>
      </c>
      <c r="H49" s="49" t="s">
        <v>281</v>
      </c>
      <c r="I49" s="60" t="s">
        <v>383</v>
      </c>
      <c r="J49" s="60" t="s">
        <v>384</v>
      </c>
      <c r="K49" s="61" t="s">
        <v>385</v>
      </c>
      <c r="L49" s="52">
        <v>43965</v>
      </c>
      <c r="M49" s="52">
        <v>44007</v>
      </c>
      <c r="N49" s="52">
        <v>44008</v>
      </c>
      <c r="O49" s="50">
        <v>1500</v>
      </c>
      <c r="P49" s="50">
        <v>1500</v>
      </c>
      <c r="Q49" s="50">
        <v>0</v>
      </c>
      <c r="R49" s="49" t="s">
        <v>386</v>
      </c>
    </row>
    <row r="50" spans="1:18" s="60" customFormat="1" ht="15" customHeight="1" x14ac:dyDescent="0.25">
      <c r="A50" s="49"/>
      <c r="D50" s="61"/>
      <c r="E50" s="50"/>
      <c r="F50" s="62"/>
      <c r="H50" s="49"/>
      <c r="K50" s="61"/>
      <c r="L50" s="52"/>
      <c r="M50" s="52"/>
      <c r="N50" s="52"/>
      <c r="O50" s="50"/>
      <c r="P50" s="50"/>
      <c r="Q50" s="50"/>
      <c r="R50" s="58"/>
    </row>
    <row r="51" spans="1:18" s="47" customFormat="1" ht="1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ht="15" customHeight="1" x14ac:dyDescent="0.25">
      <c r="A52" s="4"/>
      <c r="B52" s="4"/>
      <c r="C52" s="4"/>
      <c r="D52" s="4"/>
      <c r="E52" s="5">
        <f>SUM(E13:E51)</f>
        <v>128405.14</v>
      </c>
      <c r="F52" s="4"/>
      <c r="G52" s="4"/>
      <c r="H52" s="4"/>
      <c r="I52" s="4"/>
      <c r="J52" s="4"/>
      <c r="K52" s="4"/>
      <c r="L52" s="4"/>
      <c r="M52" s="4"/>
      <c r="N52" s="4"/>
      <c r="O52" s="5">
        <f>SUM(O13:O51)</f>
        <v>128305.63</v>
      </c>
      <c r="P52" s="5">
        <f>SUM(P13:P51)</f>
        <v>127416.84999999999</v>
      </c>
      <c r="Q52" s="5">
        <f>SUM(Q13:Q51)</f>
        <v>888.77999999999986</v>
      </c>
      <c r="R52" s="4"/>
    </row>
    <row r="53" spans="1:18" x14ac:dyDescent="0.25">
      <c r="E53" s="3"/>
      <c r="P53" s="3"/>
      <c r="Q53" s="3"/>
    </row>
    <row r="54" spans="1:18" x14ac:dyDescent="0.25">
      <c r="P54" s="3"/>
    </row>
    <row r="55" spans="1:18" x14ac:dyDescent="0.25">
      <c r="P55" s="3"/>
    </row>
    <row r="64" spans="1:18" x14ac:dyDescent="0.25">
      <c r="A64" s="15"/>
    </row>
    <row r="65" spans="1:1" x14ac:dyDescent="0.25">
      <c r="A65" s="15"/>
    </row>
  </sheetData>
  <hyperlinks>
    <hyperlink ref="F23" r:id="rId1" display="mailto:lmccloy-kelley@penguinrandomhouse.com" xr:uid="{37B52CF8-9077-43C6-9799-5CB4A71EADD6}"/>
    <hyperlink ref="F25" r:id="rId2" xr:uid="{61434B54-26FF-4689-8577-559FE2395D3E}"/>
    <hyperlink ref="F26" r:id="rId3" display="mailto:leslie.hulse@harpercollins.com" xr:uid="{C4D9A8E7-83FD-431A-B5AF-937AE88442D4}"/>
    <hyperlink ref="F31" r:id="rId4" display="mailto:mike.groth@cenveo.com" xr:uid="{52B72383-EF11-4AE9-9430-879DA0195DAE}"/>
    <hyperlink ref="F35" r:id="rId5" display="mailto:cs@diogenes.ch" xr:uid="{A4192804-463C-414F-BD83-C0F97E829351}"/>
    <hyperlink ref="F37" r:id="rId6" display="mailto:tobias.ott@pagina.gmbh" xr:uid="{58A657D4-BC9D-4C53-9003-F5BFE7EB417A}"/>
    <hyperlink ref="F38" r:id="rId7" display="mailto:blog@oliver-konow.de" xr:uid="{B17F4F8A-C381-422C-9E72-F8FE8F835C27}"/>
    <hyperlink ref="F27" r:id="rId8" display="mailto:rick.johnson@vitalsource.com" xr:uid="{B10EF464-8190-4107-B63D-8B2D9187B199}"/>
    <hyperlink ref="F39" r:id="rId9" display="mailto:yoshizawa@ebpaj.jp" xr:uid="{BE360774-648F-4301-8F0F-9E15C0DAEB0E}"/>
    <hyperlink ref="F40" r:id="rId10" display="mailto:herve@pca-prod.fr" xr:uid="{BF379B2F-D798-480A-B89E-B05F7DDDD13B}"/>
    <hyperlink ref="F41" r:id="rId11" display="mailto:pmourant@hgnc.fr" xr:uid="{BCD89853-D1E8-458F-8937-F8D6F51D8407}"/>
    <hyperlink ref="F42" r:id="rId12" xr:uid="{C2786174-4816-4CA7-922E-E68B9490B0C2}"/>
    <hyperlink ref="F43" r:id="rId13" display="mailto:j-yoshii@kodansha.co.jp" xr:uid="{29F7AFA5-810A-423B-A271-7385BA185FB3}"/>
    <hyperlink ref="F44" r:id="rId14" display="mailto:marion.berthaut@mobidys.fr" xr:uid="{9144739F-2806-4372-B587-9B541A35A9C7}"/>
    <hyperlink ref="F45" r:id="rId15" display="mailto:singer@apple.com" xr:uid="{680966FF-093A-4483-919F-52B1663AA6C0}"/>
    <hyperlink ref="F46" r:id="rId16" display="mailto:yanni.chang@hyweb.com.tw" xr:uid="{98759B17-6438-40D2-8656-B38690242413}"/>
    <hyperlink ref="F48" r:id="rId17" display="mailto:jahn@suhrkamp.de" xr:uid="{682764DE-5989-404A-A0DC-2EE9BE5AAAAA}"/>
    <hyperlink ref="F47" r:id="rId18" xr:uid="{C0ECB9AD-4F8C-4364-A736-DCFED1629818}"/>
    <hyperlink ref="F49" r:id="rId19" display="mailto:klaudia.engel@beck.de" xr:uid="{08882710-5A96-42E1-B770-C1BB61552246}"/>
  </hyperlinks>
  <pageMargins left="0.7" right="0.7" top="0.75" bottom="0.75" header="0.3" footer="0.3"/>
  <pageSetup paperSize="9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59C9-9569-4373-BB9C-0C8B3B9B3941}">
  <dimension ref="A1:J15"/>
  <sheetViews>
    <sheetView workbookViewId="0"/>
  </sheetViews>
  <sheetFormatPr defaultRowHeight="15" x14ac:dyDescent="0.25"/>
  <cols>
    <col min="1" max="1" width="13.140625" customWidth="1"/>
    <col min="2" max="2" width="40.140625" customWidth="1"/>
    <col min="3" max="3" width="47.140625" customWidth="1"/>
    <col min="4" max="4" width="22.5703125" customWidth="1"/>
    <col min="5" max="5" width="59" customWidth="1"/>
    <col min="6" max="6" width="15.140625" customWidth="1"/>
    <col min="7" max="7" width="11.85546875" customWidth="1"/>
    <col min="8" max="8" width="12" customWidth="1"/>
    <col min="10" max="10" width="68.85546875" customWidth="1"/>
  </cols>
  <sheetData>
    <row r="1" spans="1:10" ht="31.5" x14ac:dyDescent="0.5">
      <c r="A1" s="6" t="s">
        <v>191</v>
      </c>
      <c r="B1" s="6"/>
    </row>
    <row r="3" spans="1:10" x14ac:dyDescent="0.25">
      <c r="A3" s="10" t="s">
        <v>222</v>
      </c>
      <c r="B3" s="10"/>
      <c r="C3" s="36">
        <f>I15</f>
        <v>79600</v>
      </c>
    </row>
    <row r="4" spans="1:10" x14ac:dyDescent="0.25">
      <c r="A4" s="10" t="s">
        <v>223</v>
      </c>
      <c r="B4" s="10"/>
      <c r="C4" s="36">
        <f>SUM(F11:F14)</f>
        <v>84300</v>
      </c>
    </row>
    <row r="6" spans="1:10" ht="45.75" thickBot="1" x14ac:dyDescent="0.3">
      <c r="A6" s="1"/>
      <c r="B6" s="1"/>
      <c r="C6" s="1" t="s">
        <v>196</v>
      </c>
      <c r="D6" s="1" t="s">
        <v>199</v>
      </c>
      <c r="E6" s="1" t="s">
        <v>195</v>
      </c>
      <c r="F6" s="1" t="s">
        <v>203</v>
      </c>
      <c r="G6" s="25" t="s">
        <v>188</v>
      </c>
      <c r="H6" s="25" t="s">
        <v>213</v>
      </c>
      <c r="I6" s="25" t="s">
        <v>214</v>
      </c>
      <c r="J6" s="23" t="s">
        <v>181</v>
      </c>
    </row>
    <row r="7" spans="1:10" ht="60.75" thickBot="1" x14ac:dyDescent="0.3">
      <c r="A7" s="37" t="s">
        <v>184</v>
      </c>
      <c r="B7" s="38" t="s">
        <v>192</v>
      </c>
      <c r="C7" s="38" t="s">
        <v>183</v>
      </c>
      <c r="D7" s="39" t="s">
        <v>200</v>
      </c>
      <c r="E7" s="39" t="s">
        <v>197</v>
      </c>
      <c r="F7" s="40">
        <v>12900</v>
      </c>
      <c r="G7" s="41" t="s">
        <v>206</v>
      </c>
      <c r="H7" s="42">
        <v>43455</v>
      </c>
      <c r="I7" s="43">
        <v>12900</v>
      </c>
      <c r="J7" s="37" t="s">
        <v>221</v>
      </c>
    </row>
    <row r="8" spans="1:10" ht="60" x14ac:dyDescent="0.25">
      <c r="A8" s="37" t="s">
        <v>184</v>
      </c>
      <c r="B8" s="38" t="s">
        <v>192</v>
      </c>
      <c r="C8" s="38" t="s">
        <v>187</v>
      </c>
      <c r="D8" s="39" t="s">
        <v>200</v>
      </c>
      <c r="E8" s="39" t="s">
        <v>198</v>
      </c>
      <c r="F8" s="40">
        <v>12900</v>
      </c>
      <c r="G8" s="38" t="s">
        <v>207</v>
      </c>
      <c r="H8" s="42">
        <v>43493</v>
      </c>
      <c r="I8" s="43">
        <v>12900</v>
      </c>
      <c r="J8" s="37" t="s">
        <v>220</v>
      </c>
    </row>
    <row r="9" spans="1:10" x14ac:dyDescent="0.25">
      <c r="A9" s="37"/>
      <c r="B9" s="38"/>
      <c r="C9" s="38"/>
      <c r="D9" s="39"/>
      <c r="E9" s="37" t="s">
        <v>182</v>
      </c>
      <c r="F9" s="40"/>
      <c r="G9" s="44"/>
      <c r="H9" s="42">
        <v>43493</v>
      </c>
      <c r="I9" s="43">
        <v>1000</v>
      </c>
      <c r="J9" s="37" t="s">
        <v>220</v>
      </c>
    </row>
    <row r="10" spans="1:10" ht="75" x14ac:dyDescent="0.25">
      <c r="A10" s="37" t="s">
        <v>185</v>
      </c>
      <c r="B10" s="38" t="s">
        <v>193</v>
      </c>
      <c r="C10" s="38" t="s">
        <v>201</v>
      </c>
      <c r="D10" s="39" t="s">
        <v>189</v>
      </c>
      <c r="E10" s="39" t="s">
        <v>204</v>
      </c>
      <c r="F10" s="40">
        <v>26400</v>
      </c>
      <c r="G10" s="48" t="s">
        <v>208</v>
      </c>
      <c r="H10" s="42">
        <v>43605</v>
      </c>
      <c r="I10" s="43">
        <v>26400</v>
      </c>
      <c r="J10" s="37" t="s">
        <v>288</v>
      </c>
    </row>
    <row r="11" spans="1:10" ht="90" x14ac:dyDescent="0.25">
      <c r="A11" s="37" t="s">
        <v>185</v>
      </c>
      <c r="B11" s="37" t="s">
        <v>193</v>
      </c>
      <c r="C11" s="37" t="s">
        <v>201</v>
      </c>
      <c r="D11" s="37" t="s">
        <v>189</v>
      </c>
      <c r="E11" s="37" t="s">
        <v>204</v>
      </c>
      <c r="F11" s="40">
        <v>26400</v>
      </c>
      <c r="G11" s="48" t="s">
        <v>209</v>
      </c>
      <c r="H11" s="42">
        <v>43673</v>
      </c>
      <c r="I11" s="43">
        <v>26400</v>
      </c>
      <c r="J11" s="37" t="s">
        <v>299</v>
      </c>
    </row>
    <row r="12" spans="1:10" ht="105" x14ac:dyDescent="0.25">
      <c r="A12" s="28" t="s">
        <v>185</v>
      </c>
      <c r="B12" s="29" t="s">
        <v>193</v>
      </c>
      <c r="C12" s="29" t="s">
        <v>202</v>
      </c>
      <c r="D12" s="30" t="s">
        <v>189</v>
      </c>
      <c r="E12" s="29" t="s">
        <v>212</v>
      </c>
      <c r="F12" s="32">
        <v>26400</v>
      </c>
      <c r="G12" s="34" t="s">
        <v>210</v>
      </c>
      <c r="H12" s="31"/>
      <c r="I12" s="32"/>
      <c r="J12" s="28"/>
    </row>
    <row r="13" spans="1:10" ht="90" x14ac:dyDescent="0.25">
      <c r="A13" s="28" t="s">
        <v>186</v>
      </c>
      <c r="B13" s="29" t="s">
        <v>194</v>
      </c>
      <c r="C13" s="29" t="s">
        <v>215</v>
      </c>
      <c r="D13" s="30" t="s">
        <v>216</v>
      </c>
      <c r="E13" s="35" t="s">
        <v>205</v>
      </c>
      <c r="F13" s="32">
        <v>13100</v>
      </c>
      <c r="G13" s="34" t="s">
        <v>211</v>
      </c>
      <c r="H13" s="31"/>
      <c r="I13" s="32"/>
      <c r="J13" s="32"/>
    </row>
    <row r="14" spans="1:10" x14ac:dyDescent="0.25">
      <c r="A14" s="28" t="s">
        <v>217</v>
      </c>
      <c r="B14" s="29" t="s">
        <v>218</v>
      </c>
      <c r="C14" s="29" t="s">
        <v>218</v>
      </c>
      <c r="D14" s="28"/>
      <c r="E14" s="26" t="s">
        <v>219</v>
      </c>
      <c r="F14" s="32">
        <v>18400</v>
      </c>
      <c r="G14" s="33" t="s">
        <v>190</v>
      </c>
      <c r="H14" s="31"/>
      <c r="I14" s="32"/>
      <c r="J14" s="28"/>
    </row>
    <row r="15" spans="1:10" x14ac:dyDescent="0.25">
      <c r="A15" s="19"/>
      <c r="B15" s="19"/>
      <c r="C15" s="19"/>
      <c r="D15" s="19"/>
      <c r="E15" s="19"/>
      <c r="F15" s="27">
        <f>SUM(F7:F14)</f>
        <v>136500</v>
      </c>
      <c r="G15" s="19"/>
      <c r="H15" s="22"/>
      <c r="I15" s="24">
        <f>SUM(I7:I14)</f>
        <v>79600</v>
      </c>
      <c r="J1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D35C-30B0-465A-88FE-57E4049A30EC}">
  <dimension ref="A1:Q41"/>
  <sheetViews>
    <sheetView workbookViewId="0"/>
  </sheetViews>
  <sheetFormatPr defaultRowHeight="15" x14ac:dyDescent="0.25"/>
  <cols>
    <col min="1" max="1" width="9.42578125" bestFit="1" customWidth="1"/>
    <col min="2" max="2" width="10.5703125" bestFit="1" customWidth="1"/>
    <col min="3" max="3" width="18.42578125" bestFit="1" customWidth="1"/>
    <col min="4" max="4" width="19.42578125" bestFit="1" customWidth="1"/>
    <col min="5" max="5" width="6.140625" bestFit="1" customWidth="1"/>
    <col min="6" max="6" width="33" bestFit="1" customWidth="1"/>
    <col min="7" max="7" width="43.5703125" bestFit="1" customWidth="1"/>
    <col min="8" max="8" width="41.5703125" bestFit="1" customWidth="1"/>
    <col min="9" max="9" width="29.28515625" bestFit="1" customWidth="1"/>
    <col min="10" max="10" width="14.85546875" bestFit="1" customWidth="1"/>
    <col min="11" max="11" width="66.5703125" bestFit="1" customWidth="1"/>
  </cols>
  <sheetData>
    <row r="1" spans="1:14" s="19" customForma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/>
      <c r="M1" s="18"/>
      <c r="N1" s="18"/>
    </row>
    <row r="2" spans="1:14" x14ac:dyDescent="0.25">
      <c r="A2" s="16" t="s">
        <v>11</v>
      </c>
      <c r="B2" s="16" t="s">
        <v>12</v>
      </c>
      <c r="C2" s="16" t="s">
        <v>13</v>
      </c>
      <c r="D2" s="16" t="s">
        <v>14</v>
      </c>
      <c r="E2" s="16">
        <v>5000</v>
      </c>
      <c r="F2" s="16" t="s">
        <v>15</v>
      </c>
      <c r="G2" s="16" t="s">
        <v>16</v>
      </c>
      <c r="H2" s="16" t="s">
        <v>17</v>
      </c>
      <c r="I2" s="16" t="s">
        <v>18</v>
      </c>
      <c r="J2" s="16" t="s">
        <v>19</v>
      </c>
      <c r="K2" s="16" t="s">
        <v>20</v>
      </c>
      <c r="L2" s="16"/>
      <c r="M2" s="16"/>
      <c r="N2" s="16"/>
    </row>
    <row r="3" spans="1:14" x14ac:dyDescent="0.25">
      <c r="A3" s="16" t="s">
        <v>21</v>
      </c>
      <c r="B3" s="16" t="s">
        <v>22</v>
      </c>
      <c r="C3" s="16" t="s">
        <v>23</v>
      </c>
      <c r="D3" s="16" t="s">
        <v>14</v>
      </c>
      <c r="E3" s="16">
        <v>20000</v>
      </c>
      <c r="F3" s="16" t="s">
        <v>24</v>
      </c>
      <c r="G3" s="16"/>
      <c r="H3" s="16" t="s">
        <v>17</v>
      </c>
      <c r="I3" s="16" t="s">
        <v>25</v>
      </c>
      <c r="J3" s="16" t="s">
        <v>26</v>
      </c>
      <c r="K3" s="16" t="s">
        <v>27</v>
      </c>
      <c r="L3" s="16"/>
      <c r="M3" s="16"/>
      <c r="N3" s="16"/>
    </row>
    <row r="4" spans="1:14" x14ac:dyDescent="0.25">
      <c r="A4" s="16" t="s">
        <v>28</v>
      </c>
      <c r="B4" s="16" t="s">
        <v>29</v>
      </c>
      <c r="C4" s="16" t="s">
        <v>30</v>
      </c>
      <c r="D4" s="16" t="s">
        <v>14</v>
      </c>
      <c r="E4" s="16">
        <v>1000</v>
      </c>
      <c r="F4" s="16" t="s">
        <v>31</v>
      </c>
      <c r="G4" s="16"/>
      <c r="H4" s="16" t="s">
        <v>17</v>
      </c>
      <c r="I4" s="16" t="s">
        <v>32</v>
      </c>
      <c r="J4" s="16" t="s">
        <v>33</v>
      </c>
      <c r="K4" s="16" t="s">
        <v>34</v>
      </c>
      <c r="L4" s="16"/>
      <c r="M4" s="16"/>
      <c r="N4" s="16"/>
    </row>
    <row r="5" spans="1:14" x14ac:dyDescent="0.25">
      <c r="A5" s="16" t="s">
        <v>35</v>
      </c>
      <c r="B5" s="16" t="s">
        <v>36</v>
      </c>
      <c r="C5" s="16" t="s">
        <v>37</v>
      </c>
      <c r="D5" s="16" t="s">
        <v>38</v>
      </c>
      <c r="E5" s="16">
        <v>20</v>
      </c>
      <c r="F5" s="16" t="s">
        <v>39</v>
      </c>
      <c r="G5" s="16"/>
      <c r="H5" s="16" t="s">
        <v>40</v>
      </c>
      <c r="I5" s="16" t="s">
        <v>41</v>
      </c>
      <c r="J5" s="16" t="s">
        <v>42</v>
      </c>
      <c r="K5" s="16" t="s">
        <v>43</v>
      </c>
      <c r="L5" s="16"/>
      <c r="M5" s="16"/>
      <c r="N5" s="16"/>
    </row>
    <row r="6" spans="1:14" s="10" customFormat="1" x14ac:dyDescent="0.25">
      <c r="A6" s="17" t="s">
        <v>44</v>
      </c>
      <c r="B6" s="17" t="s">
        <v>45</v>
      </c>
      <c r="C6" s="17" t="s">
        <v>37</v>
      </c>
      <c r="D6" s="17" t="s">
        <v>38</v>
      </c>
      <c r="E6" s="17">
        <v>20</v>
      </c>
      <c r="F6" s="17" t="s">
        <v>39</v>
      </c>
      <c r="G6" s="17"/>
      <c r="H6" s="17" t="s">
        <v>40</v>
      </c>
      <c r="I6" s="17" t="s">
        <v>46</v>
      </c>
      <c r="J6" s="17" t="s">
        <v>42</v>
      </c>
      <c r="K6" s="17" t="s">
        <v>43</v>
      </c>
      <c r="L6" s="17"/>
      <c r="M6" s="17"/>
      <c r="N6" s="17"/>
    </row>
    <row r="7" spans="1:14" s="10" customFormat="1" x14ac:dyDescent="0.25">
      <c r="A7" s="17" t="s">
        <v>47</v>
      </c>
      <c r="B7" s="17" t="s">
        <v>47</v>
      </c>
      <c r="C7" s="17" t="s">
        <v>48</v>
      </c>
      <c r="D7" s="17" t="s">
        <v>14</v>
      </c>
      <c r="E7" s="17">
        <v>0</v>
      </c>
      <c r="F7" s="17" t="s">
        <v>49</v>
      </c>
      <c r="G7" s="17" t="s">
        <v>16</v>
      </c>
      <c r="H7" s="17" t="s">
        <v>17</v>
      </c>
      <c r="I7" s="17" t="s">
        <v>50</v>
      </c>
      <c r="J7" s="17" t="s">
        <v>51</v>
      </c>
      <c r="K7" s="17"/>
      <c r="L7" s="17"/>
      <c r="M7" s="17"/>
      <c r="N7" s="17"/>
    </row>
    <row r="8" spans="1:14" x14ac:dyDescent="0.25">
      <c r="A8" s="16" t="s">
        <v>52</v>
      </c>
      <c r="B8" s="16" t="s">
        <v>53</v>
      </c>
      <c r="C8" s="16" t="s">
        <v>54</v>
      </c>
      <c r="D8" s="16" t="s">
        <v>14</v>
      </c>
      <c r="E8" s="16">
        <v>1000</v>
      </c>
      <c r="F8" s="16" t="s">
        <v>55</v>
      </c>
      <c r="G8" s="16" t="s">
        <v>16</v>
      </c>
      <c r="H8" s="16" t="s">
        <v>17</v>
      </c>
      <c r="I8" s="16" t="s">
        <v>56</v>
      </c>
      <c r="J8" s="16" t="s">
        <v>57</v>
      </c>
      <c r="K8" s="16" t="s">
        <v>58</v>
      </c>
      <c r="L8" s="16"/>
      <c r="M8" s="16"/>
      <c r="N8" s="16"/>
    </row>
    <row r="9" spans="1:14" x14ac:dyDescent="0.25">
      <c r="A9" s="16" t="s">
        <v>68</v>
      </c>
      <c r="B9" s="16" t="s">
        <v>69</v>
      </c>
      <c r="C9" s="16" t="s">
        <v>70</v>
      </c>
      <c r="D9" s="16" t="s">
        <v>14</v>
      </c>
      <c r="E9" s="16">
        <v>2000</v>
      </c>
      <c r="F9" s="16" t="s">
        <v>71</v>
      </c>
      <c r="G9" s="16" t="s">
        <v>16</v>
      </c>
      <c r="H9" s="16" t="s">
        <v>17</v>
      </c>
      <c r="I9" s="16" t="s">
        <v>72</v>
      </c>
      <c r="J9" s="16" t="s">
        <v>73</v>
      </c>
      <c r="K9" s="16" t="s">
        <v>74</v>
      </c>
      <c r="L9" s="16"/>
      <c r="M9" s="16"/>
      <c r="N9" s="16"/>
    </row>
    <row r="10" spans="1:14" x14ac:dyDescent="0.25">
      <c r="A10" s="16" t="s">
        <v>75</v>
      </c>
      <c r="B10" s="16" t="s">
        <v>76</v>
      </c>
      <c r="C10" s="16" t="s">
        <v>77</v>
      </c>
      <c r="D10" s="16" t="s">
        <v>14</v>
      </c>
      <c r="E10" s="16">
        <v>10000</v>
      </c>
      <c r="F10" s="16" t="s">
        <v>78</v>
      </c>
      <c r="G10" s="16" t="s">
        <v>16</v>
      </c>
      <c r="H10" s="16" t="s">
        <v>17</v>
      </c>
      <c r="I10" s="16" t="s">
        <v>79</v>
      </c>
      <c r="J10" s="16" t="s">
        <v>80</v>
      </c>
      <c r="K10" s="16" t="s">
        <v>81</v>
      </c>
      <c r="L10" s="16"/>
      <c r="M10" s="16"/>
      <c r="N10" s="16"/>
    </row>
    <row r="11" spans="1:14" ht="30" x14ac:dyDescent="0.25">
      <c r="A11" s="16" t="s">
        <v>82</v>
      </c>
      <c r="B11" s="16" t="s">
        <v>83</v>
      </c>
      <c r="C11" s="16" t="s">
        <v>84</v>
      </c>
      <c r="D11" s="16" t="s">
        <v>85</v>
      </c>
      <c r="E11" s="16">
        <v>1000</v>
      </c>
      <c r="F11" s="16" t="s">
        <v>86</v>
      </c>
      <c r="G11" s="16" t="s">
        <v>16</v>
      </c>
      <c r="H11" s="16" t="s">
        <v>17</v>
      </c>
      <c r="I11" s="16" t="s">
        <v>87</v>
      </c>
      <c r="J11" s="16" t="s">
        <v>88</v>
      </c>
      <c r="K11" s="16" t="s">
        <v>89</v>
      </c>
      <c r="L11" s="16"/>
    </row>
    <row r="12" spans="1:14" s="10" customFormat="1" x14ac:dyDescent="0.25">
      <c r="A12" s="17" t="s">
        <v>90</v>
      </c>
      <c r="B12" s="17" t="s">
        <v>91</v>
      </c>
      <c r="C12" s="17" t="s">
        <v>92</v>
      </c>
      <c r="D12" s="17" t="s">
        <v>38</v>
      </c>
      <c r="E12" s="17">
        <v>5000</v>
      </c>
      <c r="F12" s="17" t="s">
        <v>93</v>
      </c>
      <c r="G12" s="17" t="s">
        <v>16</v>
      </c>
      <c r="H12" s="17" t="s">
        <v>17</v>
      </c>
      <c r="I12" s="17" t="s">
        <v>94</v>
      </c>
      <c r="J12" s="17" t="s">
        <v>95</v>
      </c>
      <c r="K12" s="17" t="s">
        <v>96</v>
      </c>
    </row>
    <row r="13" spans="1:14" x14ac:dyDescent="0.25">
      <c r="A13" s="16" t="s">
        <v>97</v>
      </c>
      <c r="B13" s="16" t="s">
        <v>98</v>
      </c>
      <c r="C13" s="16" t="s">
        <v>99</v>
      </c>
      <c r="D13" s="16" t="s">
        <v>14</v>
      </c>
      <c r="E13" s="16">
        <v>1500</v>
      </c>
      <c r="F13" s="16" t="s">
        <v>100</v>
      </c>
      <c r="G13" s="16" t="s">
        <v>16</v>
      </c>
      <c r="H13" s="16" t="s">
        <v>17</v>
      </c>
      <c r="I13" s="16" t="s">
        <v>101</v>
      </c>
      <c r="J13" s="16" t="s">
        <v>102</v>
      </c>
      <c r="K13" s="16" t="s">
        <v>103</v>
      </c>
    </row>
    <row r="14" spans="1:14" ht="30" x14ac:dyDescent="0.25">
      <c r="A14" s="16" t="s">
        <v>90</v>
      </c>
      <c r="B14" s="16" t="s">
        <v>91</v>
      </c>
      <c r="C14" s="16" t="s">
        <v>92</v>
      </c>
      <c r="D14" s="16" t="s">
        <v>38</v>
      </c>
      <c r="E14" s="16">
        <v>5000</v>
      </c>
      <c r="F14" s="16" t="s">
        <v>93</v>
      </c>
      <c r="G14" s="16" t="s">
        <v>16</v>
      </c>
      <c r="H14" s="16" t="s">
        <v>17</v>
      </c>
      <c r="I14" s="16" t="s">
        <v>104</v>
      </c>
      <c r="J14" s="16" t="s">
        <v>95</v>
      </c>
      <c r="K14" s="16" t="s">
        <v>105</v>
      </c>
    </row>
    <row r="15" spans="1:14" ht="30" x14ac:dyDescent="0.25">
      <c r="A15" s="16" t="s">
        <v>109</v>
      </c>
      <c r="B15" s="16" t="s">
        <v>110</v>
      </c>
      <c r="C15" s="16" t="s">
        <v>111</v>
      </c>
      <c r="D15" s="16" t="s">
        <v>14</v>
      </c>
      <c r="E15" s="16">
        <v>2500</v>
      </c>
      <c r="F15" s="16" t="s">
        <v>112</v>
      </c>
      <c r="G15" s="16" t="s">
        <v>16</v>
      </c>
      <c r="H15" s="16" t="s">
        <v>17</v>
      </c>
      <c r="I15" s="16" t="s">
        <v>113</v>
      </c>
      <c r="J15" s="16" t="s">
        <v>114</v>
      </c>
      <c r="K15" s="16" t="s">
        <v>115</v>
      </c>
      <c r="L15" s="16"/>
      <c r="M15" s="16"/>
      <c r="N15" s="16"/>
    </row>
    <row r="16" spans="1:14" x14ac:dyDescent="0.25">
      <c r="A16" s="16" t="s">
        <v>119</v>
      </c>
      <c r="B16" s="16" t="s">
        <v>120</v>
      </c>
      <c r="C16" s="16" t="s">
        <v>121</v>
      </c>
      <c r="D16" s="16" t="s">
        <v>38</v>
      </c>
      <c r="E16" s="16">
        <v>1000</v>
      </c>
      <c r="F16" s="16" t="s">
        <v>122</v>
      </c>
      <c r="G16" s="16"/>
      <c r="H16" s="16" t="s">
        <v>17</v>
      </c>
      <c r="I16" s="16" t="s">
        <v>123</v>
      </c>
      <c r="J16" s="16" t="s">
        <v>124</v>
      </c>
      <c r="K16" s="16" t="s">
        <v>125</v>
      </c>
      <c r="L16" s="16"/>
    </row>
    <row r="17" spans="1:17" ht="30" x14ac:dyDescent="0.25">
      <c r="A17" s="16" t="s">
        <v>130</v>
      </c>
      <c r="B17" s="16" t="s">
        <v>131</v>
      </c>
      <c r="C17" s="16" t="s">
        <v>132</v>
      </c>
      <c r="D17" s="16" t="s">
        <v>14</v>
      </c>
      <c r="E17" s="16">
        <v>2000</v>
      </c>
      <c r="F17" s="16" t="s">
        <v>153</v>
      </c>
      <c r="G17" s="16" t="s">
        <v>16</v>
      </c>
      <c r="H17" s="16" t="s">
        <v>17</v>
      </c>
      <c r="I17" s="16" t="s">
        <v>133</v>
      </c>
      <c r="J17" s="16" t="s">
        <v>134</v>
      </c>
      <c r="K17" s="16" t="s">
        <v>136</v>
      </c>
      <c r="L17" s="16"/>
    </row>
    <row r="18" spans="1:17" ht="30" x14ac:dyDescent="0.25">
      <c r="A18" s="16" t="s">
        <v>137</v>
      </c>
      <c r="B18" s="16" t="s">
        <v>138</v>
      </c>
      <c r="C18" s="16" t="s">
        <v>139</v>
      </c>
      <c r="D18" s="16" t="s">
        <v>14</v>
      </c>
      <c r="E18" s="16">
        <v>7500</v>
      </c>
      <c r="F18" s="16" t="s">
        <v>140</v>
      </c>
      <c r="G18" s="16" t="s">
        <v>16</v>
      </c>
      <c r="H18" s="16" t="s">
        <v>17</v>
      </c>
      <c r="I18" s="16" t="s">
        <v>141</v>
      </c>
      <c r="J18" s="16" t="s">
        <v>142</v>
      </c>
      <c r="K18" s="16" t="s">
        <v>143</v>
      </c>
      <c r="L18" s="16"/>
    </row>
    <row r="19" spans="1:17" ht="30" x14ac:dyDescent="0.25">
      <c r="A19" s="16" t="s">
        <v>154</v>
      </c>
      <c r="B19" s="16" t="s">
        <v>146</v>
      </c>
      <c r="C19" s="16" t="s">
        <v>155</v>
      </c>
      <c r="D19" s="16" t="s">
        <v>85</v>
      </c>
      <c r="E19" s="16">
        <v>10000</v>
      </c>
      <c r="F19" s="16" t="s">
        <v>147</v>
      </c>
      <c r="G19" s="16"/>
      <c r="H19" s="16" t="s">
        <v>17</v>
      </c>
      <c r="I19" s="16" t="s">
        <v>150</v>
      </c>
      <c r="J19" s="16" t="s">
        <v>149</v>
      </c>
      <c r="K19" s="16" t="s">
        <v>151</v>
      </c>
      <c r="L19" s="16"/>
    </row>
    <row r="20" spans="1:17" ht="30" x14ac:dyDescent="0.25">
      <c r="A20" s="16" t="s">
        <v>160</v>
      </c>
      <c r="B20" s="16" t="s">
        <v>161</v>
      </c>
      <c r="C20" s="16" t="s">
        <v>162</v>
      </c>
      <c r="D20" s="16" t="s">
        <v>14</v>
      </c>
      <c r="E20" s="16">
        <v>7000</v>
      </c>
      <c r="F20" s="16" t="s">
        <v>163</v>
      </c>
      <c r="G20" s="16" t="s">
        <v>16</v>
      </c>
      <c r="H20" s="16" t="s">
        <v>17</v>
      </c>
      <c r="I20" s="16" t="s">
        <v>164</v>
      </c>
      <c r="J20" s="16" t="s">
        <v>165</v>
      </c>
      <c r="K20" s="16" t="s">
        <v>166</v>
      </c>
    </row>
    <row r="21" spans="1:17" ht="30" x14ac:dyDescent="0.25">
      <c r="A21" s="16" t="s">
        <v>168</v>
      </c>
      <c r="B21" s="16" t="s">
        <v>169</v>
      </c>
      <c r="C21" s="16" t="s">
        <v>170</v>
      </c>
      <c r="D21" s="16" t="s">
        <v>14</v>
      </c>
      <c r="E21" s="16">
        <v>100</v>
      </c>
      <c r="F21" s="16" t="s">
        <v>171</v>
      </c>
      <c r="G21" s="16" t="s">
        <v>16</v>
      </c>
      <c r="H21" s="16" t="s">
        <v>17</v>
      </c>
      <c r="I21" s="16" t="s">
        <v>172</v>
      </c>
      <c r="J21" s="16" t="s">
        <v>173</v>
      </c>
      <c r="K21" s="16" t="s">
        <v>174</v>
      </c>
      <c r="L21" s="16"/>
      <c r="M21" s="16"/>
      <c r="N21" s="16"/>
      <c r="O21" s="16"/>
      <c r="P21" s="16"/>
      <c r="Q21" s="16"/>
    </row>
    <row r="22" spans="1:17" x14ac:dyDescent="0.25">
      <c r="A22" s="16" t="s">
        <v>168</v>
      </c>
      <c r="B22" s="16" t="s">
        <v>169</v>
      </c>
      <c r="C22" s="16" t="s">
        <v>175</v>
      </c>
      <c r="D22" s="16" t="s">
        <v>14</v>
      </c>
      <c r="E22" s="16">
        <v>100</v>
      </c>
      <c r="F22" s="16" t="s">
        <v>176</v>
      </c>
      <c r="G22" s="16" t="s">
        <v>16</v>
      </c>
      <c r="H22" s="16" t="s">
        <v>17</v>
      </c>
      <c r="I22" s="16" t="s">
        <v>177</v>
      </c>
      <c r="J22" s="16" t="s">
        <v>173</v>
      </c>
      <c r="K22" s="16" t="s">
        <v>174</v>
      </c>
      <c r="L22" s="16"/>
      <c r="M22" s="16"/>
      <c r="N22" s="16"/>
      <c r="O22" s="16"/>
      <c r="P22" s="16"/>
      <c r="Q22" s="16"/>
    </row>
    <row r="23" spans="1:17" ht="30" x14ac:dyDescent="0.25">
      <c r="A23" s="16" t="s">
        <v>225</v>
      </c>
      <c r="B23" s="16" t="s">
        <v>226</v>
      </c>
      <c r="C23" s="16" t="s">
        <v>227</v>
      </c>
      <c r="D23" s="16" t="s">
        <v>38</v>
      </c>
      <c r="E23" s="16">
        <v>1000</v>
      </c>
      <c r="F23" s="16" t="s">
        <v>224</v>
      </c>
      <c r="G23" s="16" t="s">
        <v>16</v>
      </c>
      <c r="H23" s="16" t="s">
        <v>17</v>
      </c>
      <c r="I23" s="16" t="s">
        <v>228</v>
      </c>
      <c r="J23" s="16" t="s">
        <v>230</v>
      </c>
      <c r="K23" s="16" t="s">
        <v>229</v>
      </c>
    </row>
    <row r="24" spans="1:17" x14ac:dyDescent="0.25">
      <c r="A24" t="s">
        <v>233</v>
      </c>
      <c r="B24" t="s">
        <v>234</v>
      </c>
      <c r="C24" t="s">
        <v>235</v>
      </c>
      <c r="D24" t="s">
        <v>38</v>
      </c>
      <c r="E24">
        <v>2500</v>
      </c>
      <c r="F24" t="s">
        <v>236</v>
      </c>
      <c r="H24" t="s">
        <v>17</v>
      </c>
      <c r="I24" t="s">
        <v>237</v>
      </c>
      <c r="J24" t="s">
        <v>238</v>
      </c>
      <c r="K24" t="s">
        <v>239</v>
      </c>
    </row>
    <row r="25" spans="1:17" x14ac:dyDescent="0.25">
      <c r="A25" s="16" t="s">
        <v>35</v>
      </c>
      <c r="B25" s="16" t="s">
        <v>36</v>
      </c>
      <c r="C25" s="16" t="s">
        <v>245</v>
      </c>
      <c r="D25" s="16" t="s">
        <v>14</v>
      </c>
      <c r="E25" s="16">
        <v>20</v>
      </c>
      <c r="F25" s="16" t="s">
        <v>39</v>
      </c>
      <c r="G25" s="16" t="s">
        <v>16</v>
      </c>
      <c r="H25" s="16" t="s">
        <v>40</v>
      </c>
      <c r="I25" s="16" t="s">
        <v>242</v>
      </c>
      <c r="J25" s="16" t="s">
        <v>241</v>
      </c>
      <c r="K25" s="16" t="s">
        <v>246</v>
      </c>
    </row>
    <row r="26" spans="1:17" x14ac:dyDescent="0.25">
      <c r="A26" s="16" t="s">
        <v>247</v>
      </c>
      <c r="B26" s="16" t="s">
        <v>248</v>
      </c>
      <c r="C26" s="16" t="s">
        <v>249</v>
      </c>
      <c r="D26" s="16" t="s">
        <v>14</v>
      </c>
      <c r="E26" s="16">
        <v>5000</v>
      </c>
      <c r="F26" s="16" t="s">
        <v>250</v>
      </c>
      <c r="G26" s="16" t="s">
        <v>16</v>
      </c>
      <c r="H26" s="16" t="s">
        <v>17</v>
      </c>
      <c r="I26" s="16" t="s">
        <v>251</v>
      </c>
      <c r="J26" s="16" t="s">
        <v>252</v>
      </c>
      <c r="K26" s="16" t="s">
        <v>253</v>
      </c>
    </row>
    <row r="27" spans="1:17" x14ac:dyDescent="0.25">
      <c r="A27" t="s">
        <v>254</v>
      </c>
      <c r="B27" t="s">
        <v>255</v>
      </c>
      <c r="C27" t="s">
        <v>256</v>
      </c>
      <c r="D27" t="s">
        <v>14</v>
      </c>
      <c r="E27">
        <v>1000</v>
      </c>
      <c r="F27" t="s">
        <v>269</v>
      </c>
      <c r="G27" t="s">
        <v>16</v>
      </c>
      <c r="H27" t="s">
        <v>17</v>
      </c>
      <c r="I27" t="s">
        <v>258</v>
      </c>
      <c r="J27" t="s">
        <v>259</v>
      </c>
      <c r="K27" t="s">
        <v>260</v>
      </c>
    </row>
    <row r="28" spans="1:17" x14ac:dyDescent="0.25">
      <c r="A28" t="s">
        <v>263</v>
      </c>
      <c r="B28" t="s">
        <v>264</v>
      </c>
      <c r="D28" t="s">
        <v>38</v>
      </c>
      <c r="E28">
        <v>635.63</v>
      </c>
      <c r="F28" t="s">
        <v>265</v>
      </c>
      <c r="H28" t="s">
        <v>17</v>
      </c>
      <c r="I28" t="s">
        <v>266</v>
      </c>
      <c r="J28" t="s">
        <v>267</v>
      </c>
      <c r="K28" t="s">
        <v>268</v>
      </c>
    </row>
    <row r="29" spans="1:17" ht="15" customHeight="1" x14ac:dyDescent="0.25">
      <c r="A29" s="16" t="s">
        <v>272</v>
      </c>
      <c r="B29" s="16" t="s">
        <v>273</v>
      </c>
      <c r="C29" s="16" t="s">
        <v>285</v>
      </c>
      <c r="D29" s="16" t="s">
        <v>14</v>
      </c>
      <c r="E29" s="16">
        <v>400</v>
      </c>
      <c r="F29" s="16" t="s">
        <v>286</v>
      </c>
      <c r="G29" s="16" t="s">
        <v>16</v>
      </c>
      <c r="H29" s="16" t="s">
        <v>17</v>
      </c>
      <c r="I29" s="16" t="s">
        <v>275</v>
      </c>
      <c r="J29" s="16" t="s">
        <v>276</v>
      </c>
      <c r="K29" s="16" t="s">
        <v>277</v>
      </c>
      <c r="L29" s="16"/>
      <c r="M29" s="16"/>
      <c r="N29" s="16"/>
      <c r="O29" s="16"/>
    </row>
    <row r="30" spans="1:17" ht="15" customHeight="1" x14ac:dyDescent="0.25">
      <c r="A30" s="16" t="s">
        <v>278</v>
      </c>
      <c r="B30" s="16" t="s">
        <v>279</v>
      </c>
      <c r="C30" s="16"/>
      <c r="D30" s="16" t="s">
        <v>38</v>
      </c>
      <c r="E30" s="16">
        <v>50</v>
      </c>
      <c r="F30" s="16" t="s">
        <v>280</v>
      </c>
      <c r="G30" s="16"/>
      <c r="H30" s="16" t="s">
        <v>281</v>
      </c>
      <c r="I30" s="16" t="s">
        <v>283</v>
      </c>
      <c r="J30" s="16" t="s">
        <v>282</v>
      </c>
      <c r="K30" s="16" t="s">
        <v>287</v>
      </c>
      <c r="L30" s="16"/>
      <c r="M30" s="16"/>
      <c r="N30" s="16"/>
      <c r="O30" s="16"/>
    </row>
    <row r="31" spans="1:17" ht="60" x14ac:dyDescent="0.25">
      <c r="A31" s="16" t="s">
        <v>292</v>
      </c>
      <c r="B31" s="16" t="s">
        <v>291</v>
      </c>
      <c r="C31" s="16" t="s">
        <v>294</v>
      </c>
      <c r="D31" s="16" t="s">
        <v>14</v>
      </c>
      <c r="E31" s="16">
        <v>1000</v>
      </c>
      <c r="F31" s="16" t="s">
        <v>293</v>
      </c>
      <c r="G31" s="16" t="s">
        <v>16</v>
      </c>
      <c r="H31" s="16" t="s">
        <v>17</v>
      </c>
      <c r="I31" s="16" t="s">
        <v>295</v>
      </c>
      <c r="J31" s="16" t="s">
        <v>296</v>
      </c>
      <c r="K31" s="16" t="s">
        <v>342</v>
      </c>
    </row>
    <row r="32" spans="1:17" x14ac:dyDescent="0.25">
      <c r="A32" s="16" t="s">
        <v>305</v>
      </c>
      <c r="B32" s="16" t="s">
        <v>304</v>
      </c>
      <c r="C32" s="16" t="s">
        <v>302</v>
      </c>
      <c r="D32" s="16" t="s">
        <v>14</v>
      </c>
      <c r="E32" s="16">
        <v>800</v>
      </c>
      <c r="F32" s="16" t="s">
        <v>303</v>
      </c>
      <c r="G32" s="16" t="s">
        <v>16</v>
      </c>
      <c r="H32" s="16" t="s">
        <v>17</v>
      </c>
      <c r="I32" s="16" t="s">
        <v>306</v>
      </c>
      <c r="J32" s="16" t="s">
        <v>307</v>
      </c>
      <c r="K32" s="16" t="s">
        <v>308</v>
      </c>
    </row>
    <row r="33" spans="1:15" ht="30" x14ac:dyDescent="0.25">
      <c r="A33" s="16" t="s">
        <v>343</v>
      </c>
      <c r="B33" s="16" t="s">
        <v>344</v>
      </c>
      <c r="C33" s="16" t="s">
        <v>345</v>
      </c>
      <c r="D33" s="16" t="s">
        <v>14</v>
      </c>
      <c r="E33" s="16">
        <v>1000</v>
      </c>
      <c r="F33" s="16" t="s">
        <v>312</v>
      </c>
      <c r="G33" s="16" t="s">
        <v>16</v>
      </c>
      <c r="H33" s="16" t="s">
        <v>17</v>
      </c>
      <c r="I33" s="16" t="s">
        <v>314</v>
      </c>
      <c r="J33" s="16" t="s">
        <v>313</v>
      </c>
      <c r="K33" s="16" t="s">
        <v>310</v>
      </c>
    </row>
    <row r="34" spans="1:15" ht="30" x14ac:dyDescent="0.25">
      <c r="A34" s="16" t="s">
        <v>346</v>
      </c>
      <c r="B34" s="16" t="s">
        <v>319</v>
      </c>
      <c r="C34" s="16" t="s">
        <v>320</v>
      </c>
      <c r="D34" s="16" t="s">
        <v>14</v>
      </c>
      <c r="E34" s="16">
        <v>2500</v>
      </c>
      <c r="F34" s="16" t="s">
        <v>317</v>
      </c>
      <c r="G34" s="16" t="s">
        <v>16</v>
      </c>
      <c r="H34" s="16" t="s">
        <v>17</v>
      </c>
      <c r="I34" s="16" t="s">
        <v>322</v>
      </c>
      <c r="J34" s="16" t="s">
        <v>321</v>
      </c>
      <c r="K34" s="16" t="s">
        <v>323</v>
      </c>
    </row>
    <row r="35" spans="1:15" ht="60" x14ac:dyDescent="0.25">
      <c r="A35" s="16" t="s">
        <v>333</v>
      </c>
      <c r="B35" s="16" t="s">
        <v>332</v>
      </c>
      <c r="C35" s="16" t="s">
        <v>331</v>
      </c>
      <c r="D35" s="16" t="s">
        <v>14</v>
      </c>
      <c r="E35" s="16">
        <v>10000</v>
      </c>
      <c r="F35" s="16" t="s">
        <v>347</v>
      </c>
      <c r="G35" s="16" t="s">
        <v>16</v>
      </c>
      <c r="H35" s="16" t="s">
        <v>17</v>
      </c>
      <c r="I35" s="16" t="s">
        <v>327</v>
      </c>
      <c r="J35" s="16" t="s">
        <v>328</v>
      </c>
      <c r="K35" s="16" t="s">
        <v>330</v>
      </c>
    </row>
    <row r="36" spans="1:15" x14ac:dyDescent="0.25">
      <c r="A36" s="16" t="s">
        <v>339</v>
      </c>
      <c r="B36" s="16" t="s">
        <v>340</v>
      </c>
      <c r="C36" s="16" t="s">
        <v>338</v>
      </c>
      <c r="D36" s="16" t="s">
        <v>14</v>
      </c>
      <c r="E36" s="16">
        <v>200</v>
      </c>
      <c r="F36" s="16" t="s">
        <v>334</v>
      </c>
      <c r="G36" s="16" t="s">
        <v>16</v>
      </c>
      <c r="H36" s="16" t="s">
        <v>17</v>
      </c>
      <c r="I36" s="16" t="s">
        <v>335</v>
      </c>
      <c r="J36" s="16" t="s">
        <v>336</v>
      </c>
      <c r="K36" s="16" t="s">
        <v>337</v>
      </c>
    </row>
    <row r="37" spans="1:15" ht="30" x14ac:dyDescent="0.25">
      <c r="A37" s="16" t="s">
        <v>349</v>
      </c>
      <c r="B37" s="16" t="s">
        <v>350</v>
      </c>
      <c r="C37" s="16" t="s">
        <v>348</v>
      </c>
      <c r="D37" s="16" t="s">
        <v>14</v>
      </c>
      <c r="E37" s="16">
        <v>20000</v>
      </c>
      <c r="F37" s="16" t="s">
        <v>354</v>
      </c>
      <c r="G37" s="16"/>
      <c r="H37" s="16" t="s">
        <v>281</v>
      </c>
      <c r="I37" s="16" t="s">
        <v>351</v>
      </c>
      <c r="J37" s="16" t="s">
        <v>352</v>
      </c>
      <c r="K37" s="16" t="s">
        <v>353</v>
      </c>
      <c r="L37" s="16"/>
      <c r="M37" s="16"/>
      <c r="N37" s="16"/>
      <c r="O37" s="16"/>
    </row>
    <row r="38" spans="1:15" x14ac:dyDescent="0.25">
      <c r="A38" s="63" t="s">
        <v>355</v>
      </c>
      <c r="B38" s="63" t="s">
        <v>356</v>
      </c>
      <c r="C38" s="63" t="s">
        <v>359</v>
      </c>
      <c r="D38" s="63" t="s">
        <v>38</v>
      </c>
      <c r="E38" s="63">
        <v>2000</v>
      </c>
      <c r="F38" s="63" t="s">
        <v>376</v>
      </c>
      <c r="G38" s="63" t="s">
        <v>16</v>
      </c>
      <c r="H38" s="63" t="s">
        <v>17</v>
      </c>
      <c r="I38" s="63" t="s">
        <v>361</v>
      </c>
      <c r="J38" s="63" t="s">
        <v>360</v>
      </c>
      <c r="K38" s="63" t="s">
        <v>377</v>
      </c>
    </row>
    <row r="39" spans="1:15" x14ac:dyDescent="0.25">
      <c r="A39" s="63" t="s">
        <v>363</v>
      </c>
      <c r="B39" s="63" t="s">
        <v>364</v>
      </c>
      <c r="C39" s="63" t="s">
        <v>235</v>
      </c>
      <c r="D39" s="63" t="s">
        <v>38</v>
      </c>
      <c r="E39" s="63">
        <v>79.510000000000005</v>
      </c>
      <c r="F39" s="63" t="s">
        <v>375</v>
      </c>
      <c r="G39" s="63"/>
      <c r="H39" s="63" t="s">
        <v>40</v>
      </c>
      <c r="I39" s="63" t="s">
        <v>378</v>
      </c>
      <c r="J39" s="63" t="s">
        <v>238</v>
      </c>
      <c r="K39" s="63" t="s">
        <v>379</v>
      </c>
    </row>
    <row r="40" spans="1:15" x14ac:dyDescent="0.25">
      <c r="A40" s="63" t="s">
        <v>369</v>
      </c>
      <c r="B40" s="63" t="s">
        <v>368</v>
      </c>
      <c r="C40" s="63" t="s">
        <v>370</v>
      </c>
      <c r="D40" s="63" t="s">
        <v>14</v>
      </c>
      <c r="E40" s="63">
        <v>2000</v>
      </c>
      <c r="F40" s="63" t="s">
        <v>367</v>
      </c>
      <c r="G40" s="63" t="s">
        <v>16</v>
      </c>
      <c r="H40" s="63" t="s">
        <v>17</v>
      </c>
      <c r="I40" s="63" t="s">
        <v>373</v>
      </c>
      <c r="J40" s="63" t="s">
        <v>374</v>
      </c>
      <c r="K40" s="63" t="s">
        <v>371</v>
      </c>
    </row>
    <row r="41" spans="1:15" x14ac:dyDescent="0.25">
      <c r="A41" s="63" t="s">
        <v>160</v>
      </c>
      <c r="B41" s="63" t="s">
        <v>161</v>
      </c>
      <c r="C41" s="63" t="s">
        <v>388</v>
      </c>
      <c r="D41" s="63" t="s">
        <v>14</v>
      </c>
      <c r="E41" s="63">
        <v>1500</v>
      </c>
      <c r="F41" s="63" t="s">
        <v>382</v>
      </c>
      <c r="G41" s="63" t="s">
        <v>16</v>
      </c>
      <c r="H41" s="63" t="s">
        <v>281</v>
      </c>
      <c r="I41" s="63" t="s">
        <v>389</v>
      </c>
      <c r="J41" s="63" t="s">
        <v>384</v>
      </c>
      <c r="K41" s="63" t="s">
        <v>385</v>
      </c>
    </row>
  </sheetData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8F83B3EE6F34F8C8CEE2712533BEB" ma:contentTypeVersion="10" ma:contentTypeDescription="Create a new document." ma:contentTypeScope="" ma:versionID="76f3d0b1ea4ef3e4a9e6895bf656080b">
  <xsd:schema xmlns:xsd="http://www.w3.org/2001/XMLSchema" xmlns:xs="http://www.w3.org/2001/XMLSchema" xmlns:p="http://schemas.microsoft.com/office/2006/metadata/properties" xmlns:ns2="cca373d1-332c-4216-9e4a-3c49ea854ba0" xmlns:ns3="e7d089c6-2f48-4a7a-80bd-27aef5729c3b" targetNamespace="http://schemas.microsoft.com/office/2006/metadata/properties" ma:root="true" ma:fieldsID="c09bb7eec49acb359d2d17a417507768" ns2:_="" ns3:_="">
    <xsd:import namespace="cca373d1-332c-4216-9e4a-3c49ea854ba0"/>
    <xsd:import namespace="e7d089c6-2f48-4a7a-80bd-27aef5729c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373d1-332c-4216-9e4a-3c49ea854b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089c6-2f48-4a7a-80bd-27aef5729c3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7d089c6-2f48-4a7a-80bd-27aef5729c3b">
      <UserInfo>
        <DisplayName>Rachael Watts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E296E49-4E4E-466C-84DB-7D61C1E4A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373d1-332c-4216-9e4a-3c49ea854ba0"/>
    <ds:schemaRef ds:uri="e7d089c6-2f48-4a7a-80bd-27aef5729c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AD80E-FD20-4C86-BFDF-CF863E8801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032495-B00E-45C3-9AE2-5BD81797BF0B}">
  <ds:schemaRefs>
    <ds:schemaRef ds:uri="http://schemas.microsoft.com/office/2006/metadata/properties"/>
    <ds:schemaRef ds:uri="cca373d1-332c-4216-9e4a-3c49ea854b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7d089c6-2f48-4a7a-80bd-27aef5729c3b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Fundraising tracking sheet</vt:lpstr>
      <vt:lpstr>Payments tracking sheet</vt:lpstr>
      <vt:lpstr>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Rachael</dc:creator>
  <cp:keywords/>
  <dc:description/>
  <cp:lastModifiedBy>Richard Orme</cp:lastModifiedBy>
  <cp:revision/>
  <cp:lastPrinted>2019-11-18T12:22:03Z</cp:lastPrinted>
  <dcterms:created xsi:type="dcterms:W3CDTF">2018-09-10T11:17:09Z</dcterms:created>
  <dcterms:modified xsi:type="dcterms:W3CDTF">2020-10-22T15:31:17Z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0x0101009978F83B3EE6F34F8C8CEE2712533BEB</vt:lpwstr>
  </property>
</Properties>
</file>